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 hidePivotFieldList="0"/>
  <workbookProtection lockStructure="0" lockWindows="0" workbookPassword="0000"/>
  <bookViews>
    <workbookView xWindow="360" yWindow="15" windowWidth="20955" windowHeight="9720" activeTab="2"/>
  </bookViews>
  <sheets>
    <sheet name="прил.1" sheetId="1" state="visible" r:id="rId1"/>
    <sheet name="прил.4." sheetId="2" state="visible" r:id="rId2"/>
    <sheet name="прил.5" sheetId="3" state="visible" r:id="rId3"/>
  </sheets>
  <definedNames>
    <definedName name="_xlnm.Print_Area" localSheetId="1">1пп!$A$1:$G$20</definedName>
  </definedNames>
  <calcPr/>
</workbook>
</file>

<file path=xl/sharedStrings.xml><?xml version="1.0" encoding="utf-8"?>
<sst xmlns="http://schemas.openxmlformats.org/spreadsheetml/2006/main" count="51" uniqueCount="51">
  <si>
    <t xml:space="preserve">Приложение № 1</t>
  </si>
  <si>
    <t xml:space="preserve">к постановлению администрации</t>
  </si>
  <si>
    <t xml:space="preserve">ЗАТО г. Радужный Владимирской области</t>
  </si>
  <si>
    <t xml:space="preserve">от 06.08.2024 № 926</t>
  </si>
  <si>
    <t xml:space="preserve">Финансовое обеспечение муниципальной программы</t>
  </si>
  <si>
    <t xml:space="preserve">Наименование муниципальной программы, структурного элемента/источник финансирования</t>
  </si>
  <si>
    <t xml:space="preserve">ГРБС/
КБК
</t>
  </si>
  <si>
    <t xml:space="preserve">Объем финансового обеспечения по годам реализации, тыс.рублей</t>
  </si>
  <si>
    <t>Всего</t>
  </si>
  <si>
    <t xml:space="preserve">Муниципальная программа «Дорожное хозяйство на территории ЗАТО г. Радужный Владимирской области»,
в том числе:</t>
  </si>
  <si>
    <t xml:space="preserve">Федеральный бюджет</t>
  </si>
  <si>
    <t xml:space="preserve">Областной бюджет</t>
  </si>
  <si>
    <t xml:space="preserve">Бюджет МО ЗАТО г. Радужный</t>
  </si>
  <si>
    <t xml:space="preserve">Внебюджетные источники</t>
  </si>
  <si>
    <t xml:space="preserve">Направление (подпрограмма) 1. «Ремонт автомобильных дорог общего пользования местного значения на территории ЗАТО г. Радужный Владимирской области»в том числе:</t>
  </si>
  <si>
    <t>-</t>
  </si>
  <si>
    <t xml:space="preserve">735 0409 13 1 02 72460 (7246)</t>
  </si>
  <si>
    <t xml:space="preserve">735 0409 13 1 R1 A393D (7539)</t>
  </si>
  <si>
    <t xml:space="preserve">735 0409 13 4 01 20610</t>
  </si>
  <si>
    <t xml:space="preserve">735 0409 13 4 01 91120</t>
  </si>
  <si>
    <t xml:space="preserve">735 0409 13 1 02 S2460</t>
  </si>
  <si>
    <t xml:space="preserve">735 0409 13 1 R1 A393D</t>
  </si>
  <si>
    <t xml:space="preserve">Мероприятия муниципальной программы, реализуемые в составе регионального проекта «Региональная и местная дорожная сеть», федерального проекта «Дорожная сеть», национального проекта «Безопасные качественные дороги»</t>
  </si>
  <si>
    <t xml:space="preserve">Мероприятия муниципальной программы, реализуемые в составе регионального проекта, не входящего в состав федерального проекта «Содействие развитию автомобильных дорог общего пользования местного значения» государственной программы «Дорожное хозяйство Владимирской области»</t>
  </si>
  <si>
    <t xml:space="preserve">Комплекс процессных мероприятий «Ремонт автомобильных дорог общего пользования местного значения»</t>
  </si>
  <si>
    <t xml:space="preserve">Направление (подпрограмма) 2. «Содержание дорог и объектов благоустройства на территории ЗАТО г. Радужный Владимирской области» в том числе:</t>
  </si>
  <si>
    <t xml:space="preserve">735 0409 13 4 02 2063D</t>
  </si>
  <si>
    <t xml:space="preserve">735 0409 13 4 02 00590</t>
  </si>
  <si>
    <t xml:space="preserve">735 0409 13 4 02 00596</t>
  </si>
  <si>
    <t xml:space="preserve">735 0409 13 4 02 20620</t>
  </si>
  <si>
    <t xml:space="preserve">735 0503 13 4 02 00590</t>
  </si>
  <si>
    <t xml:space="preserve">735 0409 13 4 02 20630</t>
  </si>
  <si>
    <t xml:space="preserve">735 0409 13 4 02 20640</t>
  </si>
  <si>
    <t xml:space="preserve">735 0503 13 4 02 20650</t>
  </si>
  <si>
    <t xml:space="preserve">735 0503 13 4 02 20660</t>
  </si>
  <si>
    <t xml:space="preserve">Комплекс процессных мероприятий «Содержание дорог и объектов благоустройства»</t>
  </si>
  <si>
    <t xml:space="preserve">Приложение № 4</t>
  </si>
  <si>
    <t xml:space="preserve">Финансовое обеспечение комплекса процессных мероприятий</t>
  </si>
  <si>
    <t xml:space="preserve">"Приведение в нормативное состояние автомобильных дорог общего пользования местного значения" , всего, в том числе:                                                                                                                                                                                                                                    </t>
  </si>
  <si>
    <t xml:space="preserve">1. Ремонт автомобильных дорог общего пользования местного значения на территории ЗАТО г. Радужный Владимирской области, всего,
в том числе:
</t>
  </si>
  <si>
    <t xml:space="preserve">1.1. Ремонт автомобильной дороги и пешеходной дорожки от жилого дома № 16 1квартала до очистных сооружений северной группы в 10 квартале</t>
  </si>
  <si>
    <t xml:space="preserve">1.2. Ремонт дорожного покрытия из плит и щебня временной дороги в квартале 7/2 "Благодар"</t>
  </si>
  <si>
    <t xml:space="preserve">2. Разработка проекта организации дорожного движения для автомобильных дорог на территории ЗАТО г. Радужный Владимирской области, всего, в том числе:</t>
  </si>
  <si>
    <t xml:space="preserve">Приложение № 5</t>
  </si>
  <si>
    <t xml:space="preserve">"Содержание дорог и объектов благоустройства", всего, в том числе:</t>
  </si>
  <si>
    <t xml:space="preserve">1. Содержание учреждения, обеспечивающего обслуживание и содержание городских дорог и объектов благоустройства города всего, в том числе:</t>
  </si>
  <si>
    <t xml:space="preserve">2. Обновление материально-технической базы для обслуживания улично-дорожной сети, всего,
в том числе:
</t>
  </si>
  <si>
    <t xml:space="preserve">3. Обеспечение зимнего содержания дорог общего пользования местного значения и подъездных дорог на территории города, в том числе</t>
  </si>
  <si>
    <t xml:space="preserve">4. Ремонт автомобильных дорог и проездов к дворовым территориям многоквартирных домов (ямочный ремонт), в том числе:</t>
  </si>
  <si>
    <t xml:space="preserve">5. Покос травы в 1 и 3 квартале на территории ЗАТО г.Радужный Владимирской области, в том числе:</t>
  </si>
  <si>
    <t xml:space="preserve">6. Сезонные работы по содержанию улично-дорожной сети и общественных территорий, в том числе: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</si>
</sst>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5">
    <numFmt numFmtId="164" formatCode="_-* #,##0.00&quot;р.&quot;_-;\-* #,##0.00&quot;р.&quot;_-;_-* &quot;-&quot;??&quot;р.&quot;_-;_-@_-"/>
    <numFmt numFmtId="165" formatCode="_-* #,##0&quot;р.&quot;_-;\-* #,##0&quot;р.&quot;_-;_-* &quot;-&quot;&quot;р.&quot;_-;_-@_-"/>
    <numFmt numFmtId="166" formatCode="_-* #,##0.00_р_._-;\-* #,##0.00_р_._-;_-* &quot;-&quot;??_р_._-;_-@_-"/>
    <numFmt numFmtId="167" formatCode="_-* #,##0_р_._-;\-* #,##0_р_._-;_-* &quot;-&quot;_р_._-;_-@_-"/>
    <numFmt numFmtId="168" formatCode="#,##0.00000"/>
  </numFmts>
  <fonts count="7">
    <font>
      <sz val="10.000000"/>
      <color theme="1"/>
      <name val="Arial Cyr"/>
    </font>
    <font>
      <sz val="12.000000"/>
      <color theme="1"/>
      <name val="Times New Roman"/>
    </font>
    <font>
      <b/>
      <sz val="14.000000"/>
      <name val="Times New Roman"/>
    </font>
    <font>
      <sz val="12.000000"/>
      <name val="Times New Roman"/>
    </font>
    <font>
      <b/>
      <sz val="12.000000"/>
      <name val="Times New Roman"/>
    </font>
    <font>
      <b/>
      <i/>
      <sz val="12.000000"/>
      <name val="Times New Roman"/>
    </font>
    <font>
      <i/>
      <sz val="12.000000"/>
      <name val="Times New Roman"/>
    </font>
  </fonts>
  <fills count="2">
    <fill>
      <patternFill patternType="none"/>
    </fill>
    <fill>
      <patternFill patternType="gray125"/>
    </fill>
  </fills>
  <borders count="5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</borders>
  <cellStyleXfs count="6">
    <xf fontId="0" fillId="0" borderId="0" numFmtId="0" applyNumberFormat="1" applyFont="1" applyFill="1" applyBorder="1"/>
    <xf fontId="0" fillId="0" borderId="0" numFmtId="164" applyNumberFormat="1" applyFont="1" applyFill="1" applyBorder="1"/>
    <xf fontId="0" fillId="0" borderId="0" numFmtId="165" applyNumberFormat="1" applyFont="1" applyFill="1" applyBorder="1"/>
    <xf fontId="0" fillId="0" borderId="0" numFmtId="9" applyNumberFormat="1" applyFont="1" applyFill="1" applyBorder="1"/>
    <xf fontId="0" fillId="0" borderId="0" numFmtId="166" applyNumberFormat="1" applyFont="1" applyFill="1" applyBorder="1"/>
    <xf fontId="0" fillId="0" borderId="0" numFmtId="167" applyNumberFormat="1" applyFont="1" applyFill="1" applyBorder="1"/>
  </cellStyleXfs>
  <cellXfs count="39">
    <xf fontId="0" fillId="0" borderId="0" numFmtId="0" xfId="0"/>
    <xf fontId="1" fillId="0" borderId="0" numFmtId="0" xfId="0" applyFont="1" applyAlignment="1">
      <alignment horizontal="right"/>
    </xf>
    <xf fontId="2" fillId="0" borderId="0" numFmtId="0" xfId="0" applyFont="1" applyAlignment="1">
      <alignment horizontal="center"/>
    </xf>
    <xf fontId="0" fillId="0" borderId="0" numFmtId="0" xfId="0" applyAlignment="1">
      <alignment horizontal="center"/>
    </xf>
    <xf fontId="3" fillId="0" borderId="1" numFmtId="0" xfId="0" applyFont="1" applyBorder="1" applyAlignment="1">
      <alignment horizontal="center" vertical="center" wrapText="1"/>
    </xf>
    <xf fontId="3" fillId="0" borderId="1" numFmtId="0" xfId="0" applyFont="1" applyBorder="1" applyAlignment="1">
      <alignment horizontal="center" vertical="center"/>
    </xf>
    <xf fontId="4" fillId="0" borderId="1" numFmtId="0" xfId="0" applyFont="1" applyBorder="1" applyAlignment="1">
      <alignment horizontal="center" vertical="center" wrapText="1"/>
    </xf>
    <xf fontId="3" fillId="0" borderId="1" numFmtId="49" xfId="0" applyNumberFormat="1" applyFont="1" applyBorder="1" applyAlignment="1">
      <alignment horizontal="center" vertical="center"/>
    </xf>
    <xf fontId="4" fillId="0" borderId="1" numFmtId="168" xfId="0" applyNumberFormat="1" applyFont="1" applyBorder="1" applyAlignment="1">
      <alignment horizontal="center" vertical="center"/>
    </xf>
    <xf fontId="3" fillId="0" borderId="1" numFmtId="168" xfId="0" applyNumberFormat="1" applyFont="1" applyBorder="1" applyAlignment="1">
      <alignment horizontal="center" vertical="center"/>
    </xf>
    <xf fontId="5" fillId="0" borderId="1" numFmtId="0" xfId="0" applyFont="1" applyBorder="1" applyAlignment="1">
      <alignment horizontal="center" vertical="center" wrapText="1"/>
    </xf>
    <xf fontId="5" fillId="0" borderId="1" numFmtId="168" xfId="0" applyNumberFormat="1" applyFont="1" applyBorder="1" applyAlignment="1">
      <alignment horizontal="center" vertical="center"/>
    </xf>
    <xf fontId="3" fillId="0" borderId="2" numFmtId="0" xfId="0" applyFont="1" applyBorder="1" applyAlignment="1">
      <alignment horizontal="center" vertical="center" wrapText="1"/>
    </xf>
    <xf fontId="3" fillId="0" borderId="3" numFmtId="0" xfId="0" applyFont="1" applyBorder="1" applyAlignment="1">
      <alignment horizontal="center" vertical="center" wrapText="1"/>
    </xf>
    <xf fontId="3" fillId="0" borderId="4" numFmtId="0" xfId="0" applyFont="1" applyBorder="1" applyAlignment="1">
      <alignment horizontal="center" vertical="center" wrapText="1"/>
    </xf>
    <xf fontId="0" fillId="0" borderId="4" numFmtId="0" xfId="0" applyBorder="1"/>
    <xf fontId="0" fillId="0" borderId="3" numFmtId="0" xfId="0" applyBorder="1"/>
    <xf fontId="3" fillId="0" borderId="1" numFmtId="49" xfId="0" applyNumberFormat="1" applyFont="1" applyBorder="1" applyAlignment="1">
      <alignment horizontal="center"/>
    </xf>
    <xf fontId="3" fillId="0" borderId="1" numFmtId="168" xfId="0" applyNumberFormat="1" applyFont="1" applyBorder="1"/>
    <xf fontId="3" fillId="0" borderId="0" numFmtId="0" xfId="0" applyFont="1"/>
    <xf fontId="5" fillId="0" borderId="1" numFmtId="0" xfId="0" applyFont="1" applyBorder="1" applyAlignment="1">
      <alignment horizontal="left" vertical="center" wrapText="1"/>
    </xf>
    <xf fontId="3" fillId="0" borderId="1" numFmtId="0" xfId="0" applyFont="1" applyBorder="1" applyAlignment="1">
      <alignment horizontal="left" vertical="center" wrapText="1"/>
    </xf>
    <xf fontId="3" fillId="0" borderId="2" numFmtId="0" xfId="0" applyFont="1" applyBorder="1" applyAlignment="1">
      <alignment horizontal="left" vertical="center" wrapText="1"/>
    </xf>
    <xf fontId="3" fillId="0" borderId="3" numFmtId="0" xfId="0" applyFont="1" applyBorder="1" applyAlignment="1">
      <alignment horizontal="left" vertical="center" wrapText="1"/>
    </xf>
    <xf fontId="3" fillId="0" borderId="0" numFmtId="0" xfId="0" applyFont="1" applyAlignment="1">
      <alignment horizontal="center" vertical="center" wrapText="1"/>
    </xf>
    <xf fontId="3" fillId="0" borderId="0" numFmtId="49" xfId="0" applyNumberFormat="1" applyFont="1" applyAlignment="1">
      <alignment horizontal="center" vertical="center"/>
    </xf>
    <xf fontId="3" fillId="0" borderId="0" numFmtId="168" xfId="0" applyNumberFormat="1" applyFont="1" applyAlignment="1">
      <alignment horizontal="center" vertical="center"/>
    </xf>
    <xf fontId="5" fillId="0" borderId="0" numFmtId="0" xfId="0" applyFont="1" applyAlignment="1">
      <alignment horizontal="center" vertical="center" wrapText="1"/>
    </xf>
    <xf fontId="5" fillId="0" borderId="0" numFmtId="168" xfId="0" applyNumberFormat="1" applyFont="1" applyAlignment="1">
      <alignment horizontal="center" vertical="center"/>
    </xf>
    <xf fontId="3" fillId="0" borderId="0" numFmtId="49" xfId="0" applyNumberFormat="1" applyFont="1"/>
    <xf fontId="3" fillId="0" borderId="0" numFmtId="168" xfId="0" applyNumberFormat="1" applyFont="1"/>
    <xf fontId="6" fillId="0" borderId="1" numFmtId="0" xfId="0" applyFont="1" applyBorder="1" applyAlignment="1">
      <alignment horizontal="center" vertical="center" wrapText="1"/>
    </xf>
    <xf fontId="6" fillId="0" borderId="1" numFmtId="49" xfId="0" applyNumberFormat="1" applyFont="1" applyBorder="1" applyAlignment="1">
      <alignment horizontal="center" vertical="center"/>
    </xf>
    <xf fontId="6" fillId="0" borderId="1" numFmtId="168" xfId="0" applyNumberFormat="1" applyFont="1" applyBorder="1" applyAlignment="1">
      <alignment horizontal="center" vertical="center"/>
    </xf>
    <xf fontId="3" fillId="0" borderId="1" numFmtId="0" xfId="0" applyFont="1" applyBorder="1" applyAlignment="1">
      <alignment vertical="center" wrapText="1"/>
    </xf>
    <xf fontId="6" fillId="0" borderId="1" numFmtId="0" xfId="0" applyFont="1" applyBorder="1" applyAlignment="1">
      <alignment horizontal="center" wrapText="1"/>
    </xf>
    <xf fontId="3" fillId="0" borderId="1" numFmtId="0" xfId="0" applyFont="1" applyBorder="1" applyAlignment="1">
      <alignment horizontal="center"/>
    </xf>
    <xf fontId="3" fillId="0" borderId="1" numFmtId="0" xfId="0" applyFont="1" applyBorder="1"/>
    <xf fontId="0" fillId="0" borderId="1" numFmtId="0" xfId="0" applyBorder="1"/>
  </cellXfs>
  <cellStyles count="6">
    <cellStyle name="Currency" xfId="1" builtinId="4"/>
    <cellStyle name="Currency[0]" xfId="2" builtinId="7"/>
    <cellStyle name="Normal" xfId="0" builtinId="0"/>
    <cellStyle name="Percent" xfId="3" builtinId="5"/>
    <cellStyle name="Comma" xfId="4" builtinId="3"/>
    <cellStyle name="Comma [0]" xfId="5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worksheet" Target="worksheets/sheet1.xml"/><Relationship  Id="rId2" Type="http://schemas.openxmlformats.org/officeDocument/2006/relationships/worksheet" Target="worksheets/sheet2.xml"/><Relationship  Id="rId3" Type="http://schemas.openxmlformats.org/officeDocument/2006/relationships/worksheet" Target="worksheets/sheet3.xml"/><Relationship  Id="rId4" Type="http://schemas.openxmlformats.org/officeDocument/2006/relationships/theme" Target="theme/theme1.xml"/><Relationship  Id="rId5" Type="http://schemas.openxmlformats.org/officeDocument/2006/relationships/sharedStrings" Target="sharedStrings.xml"/><Relationship  Id="rId6" Type="http://schemas.openxmlformats.org/officeDocument/2006/relationships/styles" Target="styles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 name="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view="pageBreakPreview" zoomScale="60" workbookViewId="0">
      <selection activeCell="C16" activeCellId="0" sqref="C16"/>
    </sheetView>
  </sheetViews>
  <sheetFormatPr baseColWidth="8" defaultRowHeight="13.199999999999999" customHeight="1"/>
  <cols>
    <col customWidth="1" min="1" max="1" width="40.109400000000001"/>
    <col customWidth="1" min="2" max="2" width="31.00390625"/>
    <col customWidth="1" min="3" max="7" width="15.7773"/>
  </cols>
  <sheetData>
    <row r="1" ht="15" customHeight="1">
      <c r="C1" s="1" t="s">
        <v>0</v>
      </c>
      <c r="D1" s="1"/>
      <c r="E1" s="1"/>
      <c r="F1" s="1"/>
      <c r="G1" s="1"/>
    </row>
    <row r="2" ht="15" customHeight="1">
      <c r="C2" s="1" t="s">
        <v>1</v>
      </c>
      <c r="D2" s="1"/>
      <c r="E2" s="1"/>
      <c r="F2" s="1"/>
      <c r="G2" s="1"/>
    </row>
    <row r="3" ht="15" customHeight="1">
      <c r="C3" s="1" t="s">
        <v>2</v>
      </c>
      <c r="D3" s="1"/>
      <c r="E3" s="1"/>
      <c r="F3" s="1"/>
      <c r="G3" s="1"/>
    </row>
    <row r="4" ht="15" customHeight="1">
      <c r="C4" s="1" t="s">
        <v>3</v>
      </c>
      <c r="D4" s="1"/>
      <c r="E4" s="1"/>
      <c r="F4" s="1"/>
      <c r="G4" s="1"/>
    </row>
    <row r="5" ht="31.199999999999999" customHeight="1">
      <c r="A5" s="2" t="s">
        <v>4</v>
      </c>
      <c r="B5" s="2"/>
      <c r="C5" s="2"/>
      <c r="D5" s="2"/>
      <c r="E5" s="2"/>
      <c r="F5" s="2"/>
      <c r="G5" s="2"/>
    </row>
    <row r="6" ht="18.75" customHeight="1">
      <c r="A6" s="3"/>
      <c r="B6" s="3"/>
      <c r="C6" s="3"/>
      <c r="D6" s="3"/>
      <c r="E6" s="3"/>
      <c r="F6" s="3"/>
      <c r="G6" s="3"/>
    </row>
    <row r="7" ht="30.75" customHeight="1">
      <c r="A7" s="4" t="s">
        <v>5</v>
      </c>
      <c r="B7" s="4" t="s">
        <v>6</v>
      </c>
      <c r="C7" s="4" t="s">
        <v>7</v>
      </c>
      <c r="D7" s="4"/>
      <c r="E7" s="4"/>
      <c r="F7" s="4"/>
      <c r="G7" s="4"/>
    </row>
    <row r="8" ht="26.25" customHeight="1">
      <c r="A8" s="4"/>
      <c r="B8" s="4"/>
      <c r="C8" s="5">
        <v>2024</v>
      </c>
      <c r="D8" s="5">
        <v>2025</v>
      </c>
      <c r="E8" s="5">
        <v>2026</v>
      </c>
      <c r="F8" s="5">
        <v>2027</v>
      </c>
      <c r="G8" s="5" t="s">
        <v>8</v>
      </c>
    </row>
    <row r="9" ht="87.75" customHeight="1">
      <c r="A9" s="6" t="s">
        <v>9</v>
      </c>
      <c r="B9" s="7"/>
      <c r="C9" s="8">
        <f>C10+C11+C12+C13</f>
        <v>81840.677330000006</v>
      </c>
      <c r="D9" s="8">
        <f>D10+D11+D12+D13</f>
        <v>58477.077000000005</v>
      </c>
      <c r="E9" s="8">
        <f>E10+E11+E12+E13</f>
        <v>54928.389000000003</v>
      </c>
      <c r="F9" s="8">
        <f>F10+F11+F12+F13</f>
        <v>49017.616999999998</v>
      </c>
      <c r="G9" s="8">
        <f>G10+G11+G12+G13</f>
        <v>244263.76032999999</v>
      </c>
    </row>
    <row r="10" ht="15">
      <c r="A10" s="4" t="s">
        <v>10</v>
      </c>
      <c r="B10" s="7"/>
      <c r="C10" s="9">
        <v>0</v>
      </c>
      <c r="D10" s="9">
        <v>0</v>
      </c>
      <c r="E10" s="9">
        <v>0</v>
      </c>
      <c r="F10" s="9">
        <v>0</v>
      </c>
      <c r="G10" s="9">
        <v>0</v>
      </c>
    </row>
    <row r="11" ht="15">
      <c r="A11" s="4" t="s">
        <v>11</v>
      </c>
      <c r="B11" s="7"/>
      <c r="C11" s="9">
        <f>C16+C17+C53</f>
        <v>20625.346730000001</v>
      </c>
      <c r="D11" s="9">
        <f>D16+D17</f>
        <v>15785</v>
      </c>
      <c r="E11" s="9">
        <f>E16+E17</f>
        <v>15785</v>
      </c>
      <c r="F11" s="9">
        <f>F16+F17</f>
        <v>0</v>
      </c>
      <c r="G11" s="9">
        <f>G16+G17+G41</f>
        <v>52195.346729999997</v>
      </c>
    </row>
    <row r="12" ht="15">
      <c r="A12" s="4" t="s">
        <v>12</v>
      </c>
      <c r="B12" s="7"/>
      <c r="C12" s="9">
        <f>C19+C18+C20+C21+C42+C43+C44+C45+C46+C47+C48+C49</f>
        <v>61215.330600000001</v>
      </c>
      <c r="D12" s="9">
        <f>D19+D18+D20+D21+D42+D43+D44+D45+D46+D47+D48+D49</f>
        <v>42692.077000000005</v>
      </c>
      <c r="E12" s="9">
        <f>E19+E18+E20+E21+E42+E43+E44+E45+E46+E47+E48+E49</f>
        <v>39143.389000000003</v>
      </c>
      <c r="F12" s="9">
        <f>F19+F18+F20+F21+F42+F43+F44+F45+F46+F47+F48+F49</f>
        <v>49017.616999999998</v>
      </c>
      <c r="G12" s="9">
        <f>G19+G18+G20+G21+G42+G43+G44+G45+G46+G47+G48+G49</f>
        <v>192068.4136</v>
      </c>
    </row>
    <row r="13" ht="15">
      <c r="A13" s="4" t="s">
        <v>13</v>
      </c>
      <c r="B13" s="7"/>
      <c r="C13" s="9">
        <v>0</v>
      </c>
      <c r="D13" s="9">
        <v>0</v>
      </c>
      <c r="E13" s="9">
        <v>0</v>
      </c>
      <c r="F13" s="9">
        <v>0</v>
      </c>
      <c r="G13" s="9">
        <v>0</v>
      </c>
    </row>
    <row r="14" ht="90">
      <c r="A14" s="10" t="s">
        <v>14</v>
      </c>
      <c r="B14" s="7"/>
      <c r="C14" s="11">
        <f>C16+C17+C19+C18+C20+C21</f>
        <v>28391.776040000001</v>
      </c>
      <c r="D14" s="11">
        <f>D16+D17+D19+D18+D20+D21</f>
        <v>18747.127</v>
      </c>
      <c r="E14" s="11">
        <f>E16+E17+E19+E18+E20+E21</f>
        <v>18747.127</v>
      </c>
      <c r="F14" s="11">
        <f>F16+F17+F19+F18+F20+F21</f>
        <v>200</v>
      </c>
      <c r="G14" s="11">
        <f>G16+G17+G19+G18+G20+G21</f>
        <v>66086.030039999998</v>
      </c>
    </row>
    <row r="15" ht="15">
      <c r="A15" s="4" t="s">
        <v>10</v>
      </c>
      <c r="B15" s="7" t="s">
        <v>15</v>
      </c>
      <c r="C15" s="9"/>
      <c r="D15" s="9"/>
      <c r="E15" s="9"/>
      <c r="F15" s="9"/>
      <c r="G15" s="9"/>
    </row>
    <row r="16" ht="15">
      <c r="A16" s="12" t="s">
        <v>11</v>
      </c>
      <c r="B16" s="7" t="s">
        <v>16</v>
      </c>
      <c r="C16" s="9">
        <f>C30</f>
        <v>9785</v>
      </c>
      <c r="D16" s="9">
        <f>D30</f>
        <v>9785</v>
      </c>
      <c r="E16" s="9">
        <f>E30</f>
        <v>9785</v>
      </c>
      <c r="F16" s="9">
        <f>F30</f>
        <v>0</v>
      </c>
      <c r="G16" s="9">
        <f>G30</f>
        <v>29355</v>
      </c>
    </row>
    <row r="17" ht="15">
      <c r="A17" s="13"/>
      <c r="B17" s="7" t="s">
        <v>17</v>
      </c>
      <c r="C17" s="9">
        <f>C25</f>
        <v>6000</v>
      </c>
      <c r="D17" s="9">
        <f>D25</f>
        <v>6000</v>
      </c>
      <c r="E17" s="9">
        <f>E25</f>
        <v>6000</v>
      </c>
      <c r="F17" s="9">
        <f>F25</f>
        <v>0</v>
      </c>
      <c r="G17" s="9">
        <f>G25</f>
        <v>18000</v>
      </c>
    </row>
    <row r="18" ht="15">
      <c r="A18" s="14" t="s">
        <v>12</v>
      </c>
      <c r="B18" s="7" t="s">
        <v>18</v>
      </c>
      <c r="C18" s="9">
        <f>C37</f>
        <v>250</v>
      </c>
      <c r="D18" s="9">
        <f>D37</f>
        <v>0</v>
      </c>
      <c r="E18" s="9">
        <f>E37</f>
        <v>0</v>
      </c>
      <c r="F18" s="9">
        <f>F37</f>
        <v>200</v>
      </c>
      <c r="G18" s="9">
        <f>G37</f>
        <v>450</v>
      </c>
    </row>
    <row r="19" ht="15">
      <c r="A19" s="14"/>
      <c r="B19" s="7" t="s">
        <v>19</v>
      </c>
      <c r="C19" s="9">
        <f>C36</f>
        <v>9268.1403699999992</v>
      </c>
      <c r="D19" s="9">
        <f>D36</f>
        <v>0</v>
      </c>
      <c r="E19" s="9">
        <f>E36</f>
        <v>0</v>
      </c>
      <c r="F19" s="9">
        <f>F36</f>
        <v>0</v>
      </c>
      <c r="G19" s="9">
        <f>G36</f>
        <v>9268.1403699999992</v>
      </c>
    </row>
    <row r="20" ht="15">
      <c r="A20" s="14"/>
      <c r="B20" s="7" t="s">
        <v>20</v>
      </c>
      <c r="C20" s="9">
        <f>C31</f>
        <v>1462.3353</v>
      </c>
      <c r="D20" s="9">
        <f>D31</f>
        <v>1462.127</v>
      </c>
      <c r="E20" s="9">
        <f>E31</f>
        <v>1462.127</v>
      </c>
      <c r="F20" s="9">
        <f>F31</f>
        <v>0</v>
      </c>
      <c r="G20" s="9">
        <f>G31</f>
        <v>4386.5892999999996</v>
      </c>
    </row>
    <row r="21" ht="15">
      <c r="A21" s="13"/>
      <c r="B21" s="7" t="s">
        <v>21</v>
      </c>
      <c r="C21" s="9">
        <f>C26</f>
        <v>1626.3003699999999</v>
      </c>
      <c r="D21" s="9">
        <f>D26</f>
        <v>1500</v>
      </c>
      <c r="E21" s="9">
        <f>E26</f>
        <v>1500</v>
      </c>
      <c r="F21" s="9">
        <f>F26</f>
        <v>0</v>
      </c>
      <c r="G21" s="9">
        <f>G26</f>
        <v>4626.3003699999999</v>
      </c>
    </row>
    <row r="22" ht="15">
      <c r="A22" s="4" t="s">
        <v>13</v>
      </c>
      <c r="B22" s="7" t="s">
        <v>15</v>
      </c>
      <c r="C22" s="9"/>
      <c r="D22" s="9"/>
      <c r="E22" s="9"/>
      <c r="F22" s="9"/>
      <c r="G22" s="9"/>
    </row>
    <row r="23" ht="125.40000000000001" customHeight="1">
      <c r="A23" s="10" t="s">
        <v>22</v>
      </c>
      <c r="B23" s="7"/>
      <c r="C23" s="11">
        <f>C25+C26</f>
        <v>7626.3003699999999</v>
      </c>
      <c r="D23" s="11">
        <f>D25+D26</f>
        <v>7500</v>
      </c>
      <c r="E23" s="11">
        <f>E25+E26</f>
        <v>7500</v>
      </c>
      <c r="F23" s="11">
        <f>F25+F26</f>
        <v>0</v>
      </c>
      <c r="G23" s="11">
        <f>G25+G26</f>
        <v>22626.300370000001</v>
      </c>
    </row>
    <row r="24" ht="15">
      <c r="A24" s="4" t="s">
        <v>10</v>
      </c>
      <c r="B24" s="7" t="s">
        <v>15</v>
      </c>
      <c r="C24" s="9"/>
      <c r="D24" s="9"/>
      <c r="E24" s="9"/>
      <c r="F24" s="9"/>
      <c r="G24" s="9"/>
    </row>
    <row r="25" ht="15">
      <c r="A25" s="4" t="s">
        <v>11</v>
      </c>
      <c r="B25" s="7" t="s">
        <v>17</v>
      </c>
      <c r="C25" s="9">
        <v>6000</v>
      </c>
      <c r="D25" s="9">
        <v>6000</v>
      </c>
      <c r="E25" s="9">
        <v>6000</v>
      </c>
      <c r="F25" s="9">
        <v>0</v>
      </c>
      <c r="G25" s="9">
        <f t="shared" ref="G25:G26" si="0">C25+D25+E25</f>
        <v>18000</v>
      </c>
    </row>
    <row r="26" ht="15">
      <c r="A26" s="4" t="s">
        <v>12</v>
      </c>
      <c r="B26" s="7" t="s">
        <v>21</v>
      </c>
      <c r="C26" s="9">
        <v>1626.3003699999999</v>
      </c>
      <c r="D26" s="9">
        <v>1500</v>
      </c>
      <c r="E26" s="9">
        <v>1500</v>
      </c>
      <c r="F26" s="9">
        <v>0</v>
      </c>
      <c r="G26" s="9">
        <f t="shared" si="0"/>
        <v>4626.3003699999999</v>
      </c>
    </row>
    <row r="27" ht="15">
      <c r="A27" s="4" t="s">
        <v>13</v>
      </c>
      <c r="B27" s="7" t="s">
        <v>15</v>
      </c>
      <c r="C27" s="9"/>
      <c r="D27" s="9"/>
      <c r="E27" s="9"/>
      <c r="F27" s="9"/>
      <c r="G27" s="9"/>
    </row>
    <row r="28" ht="150">
      <c r="A28" s="10" t="s">
        <v>23</v>
      </c>
      <c r="B28" s="7"/>
      <c r="C28" s="11">
        <f>C30+C31</f>
        <v>11247.335300000001</v>
      </c>
      <c r="D28" s="11">
        <f>D30+D31</f>
        <v>11247.127</v>
      </c>
      <c r="E28" s="11">
        <f>E30+E31</f>
        <v>11247.127</v>
      </c>
      <c r="F28" s="11">
        <f>F30+F31</f>
        <v>0</v>
      </c>
      <c r="G28" s="11">
        <f>G30+G31</f>
        <v>33741.5893</v>
      </c>
    </row>
    <row r="29" ht="15">
      <c r="A29" s="4" t="s">
        <v>10</v>
      </c>
      <c r="B29" s="7" t="s">
        <v>15</v>
      </c>
      <c r="C29" s="9"/>
      <c r="D29" s="9"/>
      <c r="E29" s="9"/>
      <c r="F29" s="9"/>
      <c r="G29" s="9"/>
    </row>
    <row r="30" ht="15">
      <c r="A30" s="4" t="s">
        <v>11</v>
      </c>
      <c r="B30" s="7" t="s">
        <v>16</v>
      </c>
      <c r="C30" s="9">
        <v>9785</v>
      </c>
      <c r="D30" s="9">
        <v>9785</v>
      </c>
      <c r="E30" s="9">
        <v>9785</v>
      </c>
      <c r="F30" s="9">
        <v>0</v>
      </c>
      <c r="G30" s="9">
        <f t="shared" ref="G30:G31" si="1">C30+D30+E30+F30</f>
        <v>29355</v>
      </c>
    </row>
    <row r="31" ht="15">
      <c r="A31" s="4" t="s">
        <v>12</v>
      </c>
      <c r="B31" s="7" t="s">
        <v>20</v>
      </c>
      <c r="C31" s="9">
        <v>1462.3353</v>
      </c>
      <c r="D31" s="9">
        <v>1462.127</v>
      </c>
      <c r="E31" s="9">
        <v>1462.127</v>
      </c>
      <c r="F31" s="9">
        <v>0</v>
      </c>
      <c r="G31" s="9">
        <f t="shared" si="1"/>
        <v>4386.5892999999996</v>
      </c>
    </row>
    <row r="32" ht="15">
      <c r="A32" s="4" t="s">
        <v>13</v>
      </c>
      <c r="B32" s="7" t="s">
        <v>15</v>
      </c>
      <c r="C32" s="9"/>
      <c r="D32" s="9"/>
      <c r="E32" s="9"/>
      <c r="F32" s="9"/>
      <c r="G32" s="9"/>
    </row>
    <row r="33" ht="60">
      <c r="A33" s="10" t="s">
        <v>24</v>
      </c>
      <c r="B33" s="7"/>
      <c r="C33" s="11">
        <f>C36+C37</f>
        <v>9518.1403699999992</v>
      </c>
      <c r="D33" s="11">
        <f>D36+D37</f>
        <v>0</v>
      </c>
      <c r="E33" s="11">
        <f>E36+E37</f>
        <v>0</v>
      </c>
      <c r="F33" s="11">
        <f>F36+F37</f>
        <v>200</v>
      </c>
      <c r="G33" s="11">
        <f>G36+G37</f>
        <v>9718.1403699999992</v>
      </c>
    </row>
    <row r="34" ht="15">
      <c r="A34" s="4" t="s">
        <v>10</v>
      </c>
      <c r="B34" s="7" t="s">
        <v>15</v>
      </c>
      <c r="C34" s="9"/>
      <c r="D34" s="9"/>
      <c r="E34" s="9"/>
      <c r="F34" s="9"/>
      <c r="G34" s="9"/>
    </row>
    <row r="35" ht="15">
      <c r="A35" s="4" t="s">
        <v>11</v>
      </c>
      <c r="B35" s="7" t="s">
        <v>15</v>
      </c>
      <c r="C35" s="9"/>
      <c r="D35" s="9"/>
      <c r="E35" s="9"/>
      <c r="F35" s="9"/>
      <c r="G35" s="9"/>
    </row>
    <row r="36" ht="15">
      <c r="A36" s="12" t="s">
        <v>12</v>
      </c>
      <c r="B36" s="7" t="s">
        <v>19</v>
      </c>
      <c r="C36" s="9">
        <v>9268.1403699999992</v>
      </c>
      <c r="D36" s="9">
        <v>0</v>
      </c>
      <c r="E36" s="9">
        <v>0</v>
      </c>
      <c r="F36" s="9">
        <v>0</v>
      </c>
      <c r="G36" s="9">
        <f>C36+D36+E36</f>
        <v>9268.1403699999992</v>
      </c>
    </row>
    <row r="37" ht="15">
      <c r="A37" s="13"/>
      <c r="B37" s="7" t="s">
        <v>18</v>
      </c>
      <c r="C37" s="9">
        <v>250</v>
      </c>
      <c r="D37" s="9">
        <v>0</v>
      </c>
      <c r="E37" s="9">
        <v>0</v>
      </c>
      <c r="F37" s="9">
        <v>200</v>
      </c>
      <c r="G37" s="9">
        <f>C37+D37+E37+F37</f>
        <v>450</v>
      </c>
    </row>
    <row r="38" ht="15">
      <c r="A38" s="4" t="s">
        <v>13</v>
      </c>
      <c r="B38" s="7"/>
      <c r="C38" s="9"/>
      <c r="D38" s="9"/>
      <c r="E38" s="9"/>
      <c r="F38" s="9"/>
      <c r="G38" s="9"/>
    </row>
    <row r="39" ht="75">
      <c r="A39" s="10" t="s">
        <v>25</v>
      </c>
      <c r="B39" s="7"/>
      <c r="C39" s="11">
        <f>C42+C43+C44+C45+C46+C47+C48+C49+C41</f>
        <v>53448.901290000002</v>
      </c>
      <c r="D39" s="11">
        <f>D42+D43+D44+D45+D46+D47+D48+D49+D41</f>
        <v>39729.950000000004</v>
      </c>
      <c r="E39" s="11">
        <f>E42+E43+E44+E45+E46+E47+E48+E49+E41</f>
        <v>36181.26200000001</v>
      </c>
      <c r="F39" s="11">
        <f>F42+F43+F44+F45+F46+F47+F48+F49+F41</f>
        <v>48817.616999999998</v>
      </c>
      <c r="G39" s="11">
        <f>G42+G43+G44+G45+G46+G47+G48+G49+G41</f>
        <v>178177.73028999998</v>
      </c>
    </row>
    <row r="40" ht="15">
      <c r="A40" s="4" t="s">
        <v>10</v>
      </c>
      <c r="B40" s="7" t="s">
        <v>15</v>
      </c>
      <c r="C40" s="9"/>
      <c r="D40" s="9"/>
      <c r="E40" s="9"/>
      <c r="F40" s="9"/>
      <c r="G40" s="9"/>
    </row>
    <row r="41" ht="15">
      <c r="A41" s="4" t="s">
        <v>11</v>
      </c>
      <c r="B41" s="7" t="s">
        <v>26</v>
      </c>
      <c r="C41" s="9">
        <v>4840.3467300000002</v>
      </c>
      <c r="D41" s="9">
        <v>0</v>
      </c>
      <c r="E41" s="9">
        <v>0</v>
      </c>
      <c r="F41" s="9">
        <v>0</v>
      </c>
      <c r="G41" s="9">
        <f>C41</f>
        <v>4840.3467300000002</v>
      </c>
    </row>
    <row r="42" ht="15">
      <c r="A42" s="12" t="s">
        <v>12</v>
      </c>
      <c r="B42" s="7" t="s">
        <v>27</v>
      </c>
      <c r="C42" s="9">
        <f t="shared" ref="C42:C49" si="2">C54</f>
        <v>30397.1505</v>
      </c>
      <c r="D42" s="9">
        <f t="shared" ref="D42:D49" si="3">D54</f>
        <v>27543.435990000002</v>
      </c>
      <c r="E42" s="9">
        <f t="shared" ref="E42:E49" si="4">E54</f>
        <v>27543.436000000002</v>
      </c>
      <c r="F42" s="9">
        <f t="shared" ref="F42:F49" si="5">F54</f>
        <v>30582.508999999998</v>
      </c>
      <c r="G42" s="9">
        <f t="shared" ref="G42:G49" si="6">G54</f>
        <v>116066.53148999999</v>
      </c>
    </row>
    <row r="43" ht="15">
      <c r="A43" s="15"/>
      <c r="B43" s="7" t="s">
        <v>28</v>
      </c>
      <c r="C43" s="9">
        <f t="shared" si="2"/>
        <v>9079.7554400000008</v>
      </c>
      <c r="D43" s="9">
        <f t="shared" si="3"/>
        <v>4348.5309999999999</v>
      </c>
      <c r="E43" s="9">
        <f t="shared" si="4"/>
        <v>3820.6109999999999</v>
      </c>
      <c r="F43" s="9">
        <f t="shared" si="5"/>
        <v>11784.584999999999</v>
      </c>
      <c r="G43" s="9">
        <f t="shared" si="6"/>
        <v>29033.48244</v>
      </c>
    </row>
    <row r="44" ht="15">
      <c r="A44" s="15"/>
      <c r="B44" s="7" t="s">
        <v>29</v>
      </c>
      <c r="C44" s="9">
        <f t="shared" si="2"/>
        <v>3965.8760000000002</v>
      </c>
      <c r="D44" s="9">
        <f t="shared" si="3"/>
        <v>3966.87601</v>
      </c>
      <c r="E44" s="9">
        <f t="shared" si="4"/>
        <v>0</v>
      </c>
      <c r="F44" s="9">
        <f t="shared" si="5"/>
        <v>0</v>
      </c>
      <c r="G44" s="9">
        <f t="shared" si="6"/>
        <v>7932.7520100000002</v>
      </c>
    </row>
    <row r="45" ht="15">
      <c r="A45" s="15"/>
      <c r="B45" s="7" t="s">
        <v>30</v>
      </c>
      <c r="C45" s="9">
        <f t="shared" si="2"/>
        <v>3141.11762</v>
      </c>
      <c r="D45" s="9">
        <f t="shared" si="3"/>
        <v>2846.4520000000002</v>
      </c>
      <c r="E45" s="9">
        <f t="shared" si="4"/>
        <v>2976.4520000000002</v>
      </c>
      <c r="F45" s="9">
        <f t="shared" si="5"/>
        <v>3254.0700000000002</v>
      </c>
      <c r="G45" s="9">
        <f t="shared" si="6"/>
        <v>12218.091619999999</v>
      </c>
    </row>
    <row r="46" ht="15">
      <c r="A46" s="15"/>
      <c r="B46" s="7" t="s">
        <v>31</v>
      </c>
      <c r="C46" s="9">
        <f t="shared" si="2"/>
        <v>20</v>
      </c>
      <c r="D46" s="9">
        <f t="shared" si="3"/>
        <v>20</v>
      </c>
      <c r="E46" s="9">
        <f t="shared" si="4"/>
        <v>20</v>
      </c>
      <c r="F46" s="9">
        <f t="shared" si="5"/>
        <v>20</v>
      </c>
      <c r="G46" s="9">
        <f t="shared" si="6"/>
        <v>80</v>
      </c>
    </row>
    <row r="47" ht="15">
      <c r="A47" s="15"/>
      <c r="B47" s="7" t="s">
        <v>32</v>
      </c>
      <c r="C47" s="9">
        <f t="shared" si="2"/>
        <v>752.49699999999996</v>
      </c>
      <c r="D47" s="9">
        <f t="shared" si="3"/>
        <v>752.49699999999996</v>
      </c>
      <c r="E47" s="9">
        <f t="shared" si="4"/>
        <v>752.49699999999996</v>
      </c>
      <c r="F47" s="9">
        <f t="shared" si="5"/>
        <v>1820.877</v>
      </c>
      <c r="G47" s="9">
        <f t="shared" si="6"/>
        <v>4078.3679999999999</v>
      </c>
    </row>
    <row r="48" ht="15">
      <c r="A48" s="15"/>
      <c r="B48" s="7" t="s">
        <v>33</v>
      </c>
      <c r="C48" s="9">
        <f t="shared" si="2"/>
        <v>1000</v>
      </c>
      <c r="D48" s="9">
        <f t="shared" si="3"/>
        <v>0</v>
      </c>
      <c r="E48" s="9">
        <f t="shared" si="4"/>
        <v>816.10799999999995</v>
      </c>
      <c r="F48" s="9">
        <f t="shared" si="5"/>
        <v>1103.4179999999999</v>
      </c>
      <c r="G48" s="9">
        <f t="shared" si="6"/>
        <v>2919.5259999999998</v>
      </c>
    </row>
    <row r="49" ht="15">
      <c r="A49" s="16"/>
      <c r="B49" s="7" t="s">
        <v>34</v>
      </c>
      <c r="C49" s="9">
        <f t="shared" si="2"/>
        <v>252.15799999999999</v>
      </c>
      <c r="D49" s="9">
        <f t="shared" si="3"/>
        <v>252.15799999999999</v>
      </c>
      <c r="E49" s="9">
        <f t="shared" si="4"/>
        <v>252.15799999999999</v>
      </c>
      <c r="F49" s="9">
        <f t="shared" si="5"/>
        <v>252.15799999999999</v>
      </c>
      <c r="G49" s="9">
        <f t="shared" si="6"/>
        <v>1008.6319999999999</v>
      </c>
    </row>
    <row r="50" ht="15">
      <c r="A50" s="4" t="s">
        <v>13</v>
      </c>
      <c r="B50" s="7" t="s">
        <v>15</v>
      </c>
      <c r="C50" s="9"/>
      <c r="D50" s="9"/>
      <c r="E50" s="9"/>
      <c r="F50" s="9"/>
      <c r="G50" s="9"/>
    </row>
    <row r="51" ht="45">
      <c r="A51" s="10" t="s">
        <v>35</v>
      </c>
      <c r="B51" s="7"/>
      <c r="C51" s="11">
        <f>C52+C53+C54+C55+C56+C57+C58+C59+C60+C61</f>
        <v>53448.901290000009</v>
      </c>
      <c r="D51" s="11">
        <f>D52+D53+D54+D55+D56+D57+D58+D59+D60+D61</f>
        <v>39729.950000000004</v>
      </c>
      <c r="E51" s="11">
        <f>E52+E53+E54+E55+E56+E57+E58+E59+E60+E61</f>
        <v>36181.26200000001</v>
      </c>
      <c r="F51" s="11">
        <f>F52+F53+F54+F55+F56+F57+F58+F59+F60+F61</f>
        <v>48817.616999999998</v>
      </c>
      <c r="G51" s="11">
        <f>G52+G53+G54+G55+G56+G57+G58+G59+G60+G61</f>
        <v>178177.73029000001</v>
      </c>
    </row>
    <row r="52" ht="15">
      <c r="A52" s="4" t="s">
        <v>10</v>
      </c>
      <c r="B52" s="7" t="s">
        <v>15</v>
      </c>
      <c r="C52" s="9"/>
      <c r="D52" s="9"/>
      <c r="E52" s="9"/>
      <c r="F52" s="9"/>
      <c r="G52" s="9"/>
    </row>
    <row r="53" ht="15">
      <c r="A53" s="4" t="s">
        <v>11</v>
      </c>
      <c r="B53" s="7" t="s">
        <v>26</v>
      </c>
      <c r="C53" s="9">
        <v>4840.3467300000002</v>
      </c>
      <c r="D53" s="9">
        <v>0</v>
      </c>
      <c r="E53" s="9">
        <v>0</v>
      </c>
      <c r="F53" s="9">
        <v>0</v>
      </c>
      <c r="G53" s="9">
        <f>C53</f>
        <v>4840.3467300000002</v>
      </c>
    </row>
    <row r="54" ht="15">
      <c r="A54" s="12" t="s">
        <v>12</v>
      </c>
      <c r="B54" s="7" t="s">
        <v>27</v>
      </c>
      <c r="C54" s="9">
        <v>30397.1505</v>
      </c>
      <c r="D54" s="9">
        <f>27543.436000000002-1.0000000000000001e-05</f>
        <v>27543.435990000002</v>
      </c>
      <c r="E54" s="9">
        <v>27543.436000000002</v>
      </c>
      <c r="F54" s="9">
        <v>30582.508999999998</v>
      </c>
      <c r="G54" s="9">
        <f t="shared" ref="G54:G61" si="7">C54+D54+E54+F54</f>
        <v>116066.53148999999</v>
      </c>
    </row>
    <row r="55" ht="15">
      <c r="A55" s="14"/>
      <c r="B55" s="7" t="s">
        <v>28</v>
      </c>
      <c r="C55" s="9">
        <v>9079.7554400000008</v>
      </c>
      <c r="D55" s="9">
        <v>4348.5309999999999</v>
      </c>
      <c r="E55" s="9">
        <v>3820.6109999999999</v>
      </c>
      <c r="F55" s="9">
        <v>11784.584999999999</v>
      </c>
      <c r="G55" s="9">
        <f t="shared" si="7"/>
        <v>29033.48244</v>
      </c>
    </row>
    <row r="56" ht="15">
      <c r="A56" s="14"/>
      <c r="B56" s="7" t="s">
        <v>29</v>
      </c>
      <c r="C56" s="9">
        <v>3965.8760000000002</v>
      </c>
      <c r="D56" s="9">
        <v>3966.87601</v>
      </c>
      <c r="E56" s="9">
        <v>0</v>
      </c>
      <c r="F56" s="9">
        <v>0</v>
      </c>
      <c r="G56" s="9">
        <f t="shared" si="7"/>
        <v>7932.7520100000002</v>
      </c>
    </row>
    <row r="57" ht="15">
      <c r="A57" s="14"/>
      <c r="B57" s="7" t="s">
        <v>30</v>
      </c>
      <c r="C57" s="9">
        <v>3141.11762</v>
      </c>
      <c r="D57" s="9">
        <v>2846.4520000000002</v>
      </c>
      <c r="E57" s="9">
        <v>2976.4520000000002</v>
      </c>
      <c r="F57" s="9">
        <v>3254.0700000000002</v>
      </c>
      <c r="G57" s="9">
        <f t="shared" si="7"/>
        <v>12218.091619999999</v>
      </c>
    </row>
    <row r="58" ht="15">
      <c r="A58" s="14"/>
      <c r="B58" s="7" t="s">
        <v>31</v>
      </c>
      <c r="C58" s="9">
        <v>20</v>
      </c>
      <c r="D58" s="9">
        <v>20</v>
      </c>
      <c r="E58" s="9">
        <v>20</v>
      </c>
      <c r="F58" s="9">
        <v>20</v>
      </c>
      <c r="G58" s="9">
        <f t="shared" si="7"/>
        <v>80</v>
      </c>
    </row>
    <row r="59" ht="15">
      <c r="A59" s="14"/>
      <c r="B59" s="7" t="s">
        <v>32</v>
      </c>
      <c r="C59" s="9">
        <v>752.49699999999996</v>
      </c>
      <c r="D59" s="9">
        <v>752.49699999999996</v>
      </c>
      <c r="E59" s="9">
        <v>752.49699999999996</v>
      </c>
      <c r="F59" s="9">
        <v>1820.877</v>
      </c>
      <c r="G59" s="9">
        <f t="shared" si="7"/>
        <v>4078.3679999999999</v>
      </c>
    </row>
    <row r="60" ht="15">
      <c r="A60" s="14"/>
      <c r="B60" s="7" t="s">
        <v>33</v>
      </c>
      <c r="C60" s="9">
        <v>1000</v>
      </c>
      <c r="D60" s="9">
        <v>0</v>
      </c>
      <c r="E60" s="9">
        <v>816.10799999999995</v>
      </c>
      <c r="F60" s="9">
        <v>1103.4179999999999</v>
      </c>
      <c r="G60" s="9">
        <f t="shared" si="7"/>
        <v>2919.5259999999998</v>
      </c>
    </row>
    <row r="61" ht="15">
      <c r="A61" s="13"/>
      <c r="B61" s="7" t="s">
        <v>34</v>
      </c>
      <c r="C61" s="9">
        <v>252.15799999999999</v>
      </c>
      <c r="D61" s="9">
        <v>252.15799999999999</v>
      </c>
      <c r="E61" s="9">
        <v>252.15799999999999</v>
      </c>
      <c r="F61" s="9">
        <v>252.15799999999999</v>
      </c>
      <c r="G61" s="9">
        <f t="shared" si="7"/>
        <v>1008.6319999999999</v>
      </c>
    </row>
    <row r="62" ht="15">
      <c r="A62" s="4" t="s">
        <v>13</v>
      </c>
      <c r="B62" s="17" t="s">
        <v>15</v>
      </c>
      <c r="C62" s="18"/>
      <c r="D62" s="18"/>
      <c r="E62" s="18"/>
      <c r="F62" s="18"/>
      <c r="G62" s="18"/>
    </row>
    <row r="63" ht="15">
      <c r="A63" s="19"/>
      <c r="B63" s="19"/>
      <c r="C63" s="19"/>
      <c r="D63" s="19"/>
      <c r="E63" s="19"/>
      <c r="F63" s="19"/>
      <c r="G63" s="19"/>
    </row>
    <row r="64" ht="15">
      <c r="A64" s="19"/>
      <c r="B64" s="19"/>
      <c r="C64" s="19"/>
      <c r="D64" s="19"/>
      <c r="E64" s="19"/>
      <c r="F64" s="19"/>
      <c r="G64" s="19"/>
    </row>
    <row r="65" ht="15">
      <c r="A65" s="19"/>
      <c r="B65" s="19"/>
      <c r="C65" s="19"/>
      <c r="D65" s="19"/>
      <c r="E65" s="19"/>
      <c r="F65" s="19"/>
      <c r="G65" s="19"/>
    </row>
    <row r="66" ht="15">
      <c r="A66" s="19"/>
      <c r="B66" s="19"/>
      <c r="C66" s="19"/>
      <c r="D66" s="19"/>
      <c r="E66" s="19"/>
      <c r="F66" s="19"/>
      <c r="G66" s="19"/>
    </row>
    <row r="67" ht="15">
      <c r="A67" s="19"/>
      <c r="B67" s="19"/>
      <c r="C67" s="19"/>
      <c r="D67" s="19"/>
      <c r="E67" s="19"/>
      <c r="F67" s="19"/>
      <c r="G67" s="19"/>
    </row>
    <row r="68" ht="15">
      <c r="A68" s="19"/>
      <c r="B68" s="19"/>
      <c r="C68" s="19"/>
      <c r="D68" s="19"/>
      <c r="E68" s="19"/>
      <c r="F68" s="19"/>
      <c r="G68" s="19"/>
    </row>
  </sheetData>
  <mergeCells count="13">
    <mergeCell ref="C1:G1"/>
    <mergeCell ref="C2:G2"/>
    <mergeCell ref="C3:G3"/>
    <mergeCell ref="C4:G4"/>
    <mergeCell ref="A5:G5"/>
    <mergeCell ref="A7:A8"/>
    <mergeCell ref="B7:B8"/>
    <mergeCell ref="C7:G7"/>
    <mergeCell ref="A16:A17"/>
    <mergeCell ref="A18:A21"/>
    <mergeCell ref="A36:A37"/>
    <mergeCell ref="A42:A49"/>
    <mergeCell ref="A54:A61"/>
  </mergeCells>
  <printOptions headings="0" gridLines="0" horizontalCentered="1" verticalCentered="0"/>
  <pageMargins left="0.19685039370078738" right="0.19685039370078738" top="0.98425196850393704" bottom="0.19685039370078738" header="0.51181100000000002" footer="0.51181100000000002"/>
  <pageSetup paperSize="9" scale="100" firstPageNumber="1" fitToWidth="1" fitToHeight="0" pageOrder="downThenOver" orientation="landscape" usePrinterDefaults="1" blackAndWhite="0" draft="0" cellComments="none" useFirstPageNumber="1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view="pageBreakPreview" zoomScale="60" workbookViewId="0">
      <selection activeCell="A1" activeCellId="0" sqref="A1:G1"/>
    </sheetView>
  </sheetViews>
  <sheetFormatPr baseColWidth="8" defaultRowHeight="13.199999999999999" customHeight="1"/>
  <cols>
    <col customWidth="1" min="1" max="1" width="45.441400000000002"/>
    <col customWidth="1" min="2" max="2" width="29.441400000000002"/>
    <col customWidth="1" min="3" max="7" width="15.7773"/>
  </cols>
  <sheetData>
    <row r="1" ht="15" customHeight="1">
      <c r="C1" s="1" t="s">
        <v>36</v>
      </c>
      <c r="D1" s="1"/>
      <c r="E1" s="1"/>
      <c r="F1" s="1"/>
      <c r="G1" s="1"/>
    </row>
    <row r="2" ht="15" customHeight="1">
      <c r="C2" s="1" t="s">
        <v>1</v>
      </c>
      <c r="D2" s="1"/>
      <c r="E2" s="1"/>
      <c r="F2" s="1"/>
      <c r="G2" s="1"/>
    </row>
    <row r="3" ht="15" customHeight="1">
      <c r="C3" s="1" t="s">
        <v>2</v>
      </c>
      <c r="D3" s="1"/>
      <c r="E3" s="1"/>
      <c r="F3" s="1"/>
      <c r="G3" s="1"/>
    </row>
    <row r="4" ht="15" customHeight="1">
      <c r="C4" s="1" t="s">
        <v>3</v>
      </c>
      <c r="D4" s="1"/>
      <c r="E4" s="1"/>
      <c r="F4" s="1"/>
      <c r="G4" s="1"/>
    </row>
    <row r="5" ht="31.199999999999999" customHeight="1">
      <c r="A5" s="2" t="s">
        <v>37</v>
      </c>
      <c r="B5" s="2"/>
      <c r="C5" s="2"/>
      <c r="D5" s="2"/>
      <c r="E5" s="2"/>
      <c r="F5" s="2"/>
      <c r="G5" s="2"/>
    </row>
    <row r="6" ht="14.25" customHeight="1">
      <c r="A6" s="3"/>
      <c r="B6" s="3"/>
      <c r="C6" s="3"/>
      <c r="D6" s="3"/>
      <c r="E6" s="3"/>
      <c r="F6" s="3"/>
      <c r="G6" s="3"/>
    </row>
    <row r="7" ht="39" customHeight="1">
      <c r="A7" s="4" t="s">
        <v>5</v>
      </c>
      <c r="B7" s="4" t="s">
        <v>6</v>
      </c>
      <c r="C7" s="4" t="s">
        <v>7</v>
      </c>
      <c r="D7" s="4"/>
      <c r="E7" s="4"/>
      <c r="F7" s="4"/>
      <c r="G7" s="4"/>
    </row>
    <row r="8" ht="32.399999999999999" customHeight="1">
      <c r="A8" s="4"/>
      <c r="B8" s="4"/>
      <c r="C8" s="5">
        <v>2024</v>
      </c>
      <c r="D8" s="5">
        <v>2025</v>
      </c>
      <c r="E8" s="5">
        <v>2026</v>
      </c>
      <c r="F8" s="5">
        <v>2027</v>
      </c>
      <c r="G8" s="5" t="s">
        <v>8</v>
      </c>
    </row>
    <row r="9" ht="45">
      <c r="A9" s="20" t="s">
        <v>38</v>
      </c>
      <c r="B9" s="7"/>
      <c r="C9" s="11">
        <f>C15+C30</f>
        <v>9518.1403699999992</v>
      </c>
      <c r="D9" s="11">
        <f>D15+D30</f>
        <v>0</v>
      </c>
      <c r="E9" s="11">
        <f>E15+E30</f>
        <v>0</v>
      </c>
      <c r="F9" s="11">
        <f>F15+F30</f>
        <v>200</v>
      </c>
      <c r="G9" s="11">
        <f>G15+G30</f>
        <v>2324.19137</v>
      </c>
    </row>
    <row r="10" ht="15">
      <c r="A10" s="21" t="s">
        <v>10</v>
      </c>
      <c r="B10" s="7" t="s">
        <v>15</v>
      </c>
      <c r="C10" s="9"/>
      <c r="D10" s="9"/>
      <c r="E10" s="9"/>
      <c r="F10" s="9"/>
      <c r="G10" s="9"/>
    </row>
    <row r="11" ht="15">
      <c r="A11" s="21" t="s">
        <v>11</v>
      </c>
      <c r="B11" s="7" t="s">
        <v>15</v>
      </c>
      <c r="C11" s="9"/>
      <c r="D11" s="9"/>
      <c r="E11" s="9"/>
      <c r="F11" s="9"/>
      <c r="G11" s="9"/>
    </row>
    <row r="12" ht="15">
      <c r="A12" s="22" t="s">
        <v>12</v>
      </c>
      <c r="B12" s="7" t="s">
        <v>19</v>
      </c>
      <c r="C12" s="9">
        <f>C18</f>
        <v>9268.1403699999992</v>
      </c>
      <c r="D12" s="9">
        <f>D18</f>
        <v>0</v>
      </c>
      <c r="E12" s="9">
        <f>E18</f>
        <v>0</v>
      </c>
      <c r="F12" s="9">
        <f>F18</f>
        <v>0</v>
      </c>
      <c r="G12" s="9">
        <f>G18</f>
        <v>1874.19137</v>
      </c>
    </row>
    <row r="13" ht="15">
      <c r="A13" s="23"/>
      <c r="B13" s="7" t="s">
        <v>18</v>
      </c>
      <c r="C13" s="9">
        <f>C33</f>
        <v>250</v>
      </c>
      <c r="D13" s="9">
        <f>D33</f>
        <v>0</v>
      </c>
      <c r="E13" s="9">
        <f>E33</f>
        <v>0</v>
      </c>
      <c r="F13" s="9">
        <f>F33</f>
        <v>200</v>
      </c>
      <c r="G13" s="9">
        <f>G33</f>
        <v>450</v>
      </c>
    </row>
    <row r="14" ht="15">
      <c r="A14" s="21" t="s">
        <v>13</v>
      </c>
      <c r="B14" s="7" t="s">
        <v>15</v>
      </c>
      <c r="C14" s="9"/>
      <c r="D14" s="9"/>
      <c r="E14" s="9"/>
      <c r="F14" s="9"/>
      <c r="G14" s="9"/>
    </row>
    <row r="15" ht="90">
      <c r="A15" s="21" t="s">
        <v>39</v>
      </c>
      <c r="B15" s="7"/>
      <c r="C15" s="9">
        <f>C18</f>
        <v>9268.1403699999992</v>
      </c>
      <c r="D15" s="9">
        <f>D18</f>
        <v>0</v>
      </c>
      <c r="E15" s="9">
        <f>E18</f>
        <v>0</v>
      </c>
      <c r="F15" s="9">
        <f>F18</f>
        <v>0</v>
      </c>
      <c r="G15" s="9">
        <f>G18</f>
        <v>1874.19137</v>
      </c>
    </row>
    <row r="16" ht="15">
      <c r="A16" s="21" t="s">
        <v>10</v>
      </c>
      <c r="B16" s="7" t="s">
        <v>15</v>
      </c>
      <c r="C16" s="9"/>
      <c r="D16" s="9"/>
      <c r="E16" s="9"/>
      <c r="F16" s="9"/>
      <c r="G16" s="9"/>
    </row>
    <row r="17" ht="15">
      <c r="A17" s="21" t="s">
        <v>11</v>
      </c>
      <c r="B17" s="7" t="s">
        <v>15</v>
      </c>
      <c r="C17" s="9"/>
      <c r="D17" s="9"/>
      <c r="E17" s="9"/>
      <c r="F17" s="9"/>
      <c r="G17" s="9"/>
    </row>
    <row r="18" ht="15">
      <c r="A18" s="22" t="s">
        <v>12</v>
      </c>
      <c r="B18" s="7" t="s">
        <v>19</v>
      </c>
      <c r="C18" s="9">
        <f>C20+C25</f>
        <v>9268.1403699999992</v>
      </c>
      <c r="D18" s="9">
        <f>D20</f>
        <v>0</v>
      </c>
      <c r="E18" s="9">
        <f>E20</f>
        <v>0</v>
      </c>
      <c r="F18" s="9">
        <f>F20</f>
        <v>0</v>
      </c>
      <c r="G18" s="9">
        <f>G20</f>
        <v>1874.19137</v>
      </c>
    </row>
    <row r="19" ht="15">
      <c r="A19" s="21" t="s">
        <v>13</v>
      </c>
      <c r="B19" s="7" t="s">
        <v>15</v>
      </c>
      <c r="C19" s="9"/>
      <c r="D19" s="9"/>
      <c r="E19" s="9"/>
      <c r="F19" s="9"/>
      <c r="G19" s="9"/>
    </row>
    <row r="20" ht="60">
      <c r="A20" s="21" t="s">
        <v>40</v>
      </c>
      <c r="B20" s="7"/>
      <c r="C20" s="9">
        <f>C23</f>
        <v>1874.19137</v>
      </c>
      <c r="D20" s="9">
        <f>D23</f>
        <v>0</v>
      </c>
      <c r="E20" s="9">
        <f>E23</f>
        <v>0</v>
      </c>
      <c r="F20" s="9">
        <f>F23</f>
        <v>0</v>
      </c>
      <c r="G20" s="9">
        <f>G23</f>
        <v>1874.19137</v>
      </c>
    </row>
    <row r="21" ht="15">
      <c r="A21" s="21" t="s">
        <v>10</v>
      </c>
      <c r="B21" s="7" t="s">
        <v>15</v>
      </c>
      <c r="C21" s="9"/>
      <c r="D21" s="9"/>
      <c r="E21" s="9"/>
      <c r="F21" s="9"/>
      <c r="G21" s="9"/>
    </row>
    <row r="22" ht="15">
      <c r="A22" s="21" t="s">
        <v>11</v>
      </c>
      <c r="B22" s="7" t="s">
        <v>15</v>
      </c>
      <c r="C22" s="9"/>
      <c r="D22" s="9"/>
      <c r="E22" s="9"/>
      <c r="F22" s="9"/>
      <c r="G22" s="9"/>
    </row>
    <row r="23" ht="15">
      <c r="A23" s="21" t="s">
        <v>12</v>
      </c>
      <c r="B23" s="7" t="s">
        <v>19</v>
      </c>
      <c r="C23" s="9">
        <v>1874.19137</v>
      </c>
      <c r="D23" s="9">
        <v>0</v>
      </c>
      <c r="E23" s="9">
        <v>0</v>
      </c>
      <c r="F23" s="9">
        <v>0</v>
      </c>
      <c r="G23" s="9">
        <f>C23+D23+E23</f>
        <v>1874.19137</v>
      </c>
    </row>
    <row r="24" ht="15">
      <c r="A24" s="21" t="s">
        <v>13</v>
      </c>
      <c r="B24" s="7" t="s">
        <v>15</v>
      </c>
      <c r="C24" s="9"/>
      <c r="D24" s="9"/>
      <c r="E24" s="9"/>
      <c r="F24" s="9"/>
      <c r="G24" s="9"/>
    </row>
    <row r="25" ht="45">
      <c r="A25" s="21" t="s">
        <v>41</v>
      </c>
      <c r="B25" s="7"/>
      <c r="C25" s="9">
        <f>C28</f>
        <v>7393.9489999999996</v>
      </c>
      <c r="D25" s="9">
        <f>D28</f>
        <v>0</v>
      </c>
      <c r="E25" s="9">
        <f>E28</f>
        <v>0</v>
      </c>
      <c r="F25" s="9">
        <f>F28</f>
        <v>0</v>
      </c>
      <c r="G25" s="9">
        <f>G28</f>
        <v>7393.9489999999996</v>
      </c>
    </row>
    <row r="26" ht="15">
      <c r="A26" s="21" t="s">
        <v>10</v>
      </c>
      <c r="B26" s="7" t="s">
        <v>15</v>
      </c>
      <c r="C26" s="9"/>
      <c r="D26" s="9"/>
      <c r="E26" s="9"/>
      <c r="F26" s="9"/>
      <c r="G26" s="9"/>
    </row>
    <row r="27" ht="15">
      <c r="A27" s="21" t="s">
        <v>11</v>
      </c>
      <c r="B27" s="7" t="s">
        <v>15</v>
      </c>
      <c r="C27" s="9"/>
      <c r="D27" s="9"/>
      <c r="E27" s="9"/>
      <c r="F27" s="9"/>
      <c r="G27" s="9"/>
    </row>
    <row r="28" ht="15">
      <c r="A28" s="21" t="s">
        <v>12</v>
      </c>
      <c r="B28" s="7" t="s">
        <v>19</v>
      </c>
      <c r="C28" s="9">
        <v>7393.9489999999996</v>
      </c>
      <c r="D28" s="9">
        <v>0</v>
      </c>
      <c r="E28" s="9">
        <v>0</v>
      </c>
      <c r="F28" s="9">
        <v>0</v>
      </c>
      <c r="G28" s="9">
        <f>C28+D28+E28</f>
        <v>7393.9489999999996</v>
      </c>
    </row>
    <row r="29" ht="15">
      <c r="A29" s="21" t="s">
        <v>13</v>
      </c>
      <c r="B29" s="7" t="s">
        <v>15</v>
      </c>
      <c r="C29" s="9"/>
      <c r="D29" s="9"/>
      <c r="E29" s="9"/>
      <c r="F29" s="9"/>
      <c r="G29" s="9"/>
    </row>
    <row r="30" ht="60">
      <c r="A30" s="21" t="s">
        <v>42</v>
      </c>
      <c r="B30" s="7"/>
      <c r="C30" s="9">
        <f>C33</f>
        <v>250</v>
      </c>
      <c r="D30" s="9">
        <f>D33</f>
        <v>0</v>
      </c>
      <c r="E30" s="9">
        <f>E33</f>
        <v>0</v>
      </c>
      <c r="F30" s="9">
        <f>F33</f>
        <v>200</v>
      </c>
      <c r="G30" s="9">
        <f>G33</f>
        <v>450</v>
      </c>
    </row>
    <row r="31" ht="15">
      <c r="A31" s="21" t="s">
        <v>10</v>
      </c>
      <c r="B31" s="7" t="s">
        <v>15</v>
      </c>
      <c r="C31" s="9"/>
      <c r="D31" s="9"/>
      <c r="E31" s="9"/>
      <c r="F31" s="9"/>
      <c r="G31" s="9"/>
    </row>
    <row r="32" ht="15">
      <c r="A32" s="21" t="s">
        <v>11</v>
      </c>
      <c r="B32" s="7" t="s">
        <v>15</v>
      </c>
      <c r="C32" s="9"/>
      <c r="D32" s="9"/>
      <c r="E32" s="9"/>
      <c r="F32" s="9"/>
      <c r="G32" s="9"/>
    </row>
    <row r="33" ht="15">
      <c r="A33" s="22" t="s">
        <v>12</v>
      </c>
      <c r="B33" s="7" t="s">
        <v>18</v>
      </c>
      <c r="C33" s="9">
        <v>250</v>
      </c>
      <c r="D33" s="9">
        <v>0</v>
      </c>
      <c r="E33" s="9">
        <v>0</v>
      </c>
      <c r="F33" s="9">
        <v>200</v>
      </c>
      <c r="G33" s="9">
        <f>C33+D33+E33+F33</f>
        <v>450</v>
      </c>
    </row>
    <row r="34" ht="15">
      <c r="A34" s="21" t="s">
        <v>13</v>
      </c>
      <c r="B34" s="7" t="s">
        <v>15</v>
      </c>
      <c r="C34" s="9"/>
      <c r="D34" s="9"/>
      <c r="E34" s="9"/>
      <c r="F34" s="9"/>
      <c r="G34" s="9"/>
    </row>
    <row r="35" ht="15">
      <c r="A35" s="24"/>
      <c r="B35" s="25"/>
      <c r="C35" s="26"/>
      <c r="D35" s="26"/>
      <c r="E35" s="26"/>
      <c r="F35" s="26"/>
      <c r="G35" s="26"/>
    </row>
    <row r="36" ht="15">
      <c r="A36" s="27"/>
      <c r="B36" s="25"/>
      <c r="C36" s="28"/>
      <c r="D36" s="28"/>
      <c r="E36" s="28"/>
      <c r="F36" s="28"/>
      <c r="G36" s="28"/>
    </row>
    <row r="37" ht="15">
      <c r="A37" s="24"/>
      <c r="B37" s="25"/>
      <c r="C37" s="26"/>
      <c r="D37" s="26"/>
      <c r="E37" s="26"/>
      <c r="F37" s="26"/>
      <c r="G37" s="26"/>
    </row>
    <row r="38" ht="15">
      <c r="A38" s="24"/>
      <c r="B38" s="25"/>
      <c r="C38" s="26"/>
      <c r="D38" s="26"/>
      <c r="E38" s="26"/>
      <c r="F38" s="26"/>
      <c r="G38" s="26"/>
    </row>
    <row r="39" ht="15">
      <c r="A39" s="24"/>
      <c r="B39" s="25"/>
      <c r="C39" s="26"/>
      <c r="D39" s="26"/>
      <c r="E39" s="26"/>
      <c r="F39" s="26"/>
      <c r="G39" s="26"/>
    </row>
    <row r="40" ht="15">
      <c r="A40" s="24"/>
      <c r="B40" s="25"/>
      <c r="C40" s="26"/>
      <c r="D40" s="26"/>
      <c r="E40" s="26"/>
      <c r="F40" s="26"/>
      <c r="G40" s="26"/>
    </row>
    <row r="41" ht="15">
      <c r="A41" s="24"/>
      <c r="B41" s="25"/>
      <c r="C41" s="26"/>
      <c r="D41" s="26"/>
      <c r="E41" s="26"/>
      <c r="F41" s="26"/>
      <c r="G41" s="26"/>
    </row>
    <row r="42" ht="15">
      <c r="A42" s="24"/>
      <c r="B42" s="25"/>
      <c r="C42" s="26"/>
      <c r="D42" s="26"/>
      <c r="E42" s="26"/>
      <c r="F42" s="26"/>
      <c r="G42" s="26"/>
    </row>
    <row r="43" ht="15">
      <c r="A43" s="24"/>
      <c r="B43" s="25"/>
      <c r="C43" s="26"/>
      <c r="D43" s="26"/>
      <c r="E43" s="26"/>
      <c r="F43" s="26"/>
      <c r="G43" s="26"/>
    </row>
    <row r="44" ht="15">
      <c r="A44" s="24"/>
      <c r="B44" s="25"/>
      <c r="C44" s="26"/>
      <c r="D44" s="26"/>
      <c r="E44" s="26"/>
      <c r="F44" s="26"/>
      <c r="G44" s="26"/>
    </row>
    <row r="45" ht="15">
      <c r="A45" s="24"/>
      <c r="B45" s="25"/>
      <c r="C45" s="26"/>
      <c r="D45" s="26"/>
      <c r="E45" s="26"/>
      <c r="F45" s="26"/>
      <c r="G45" s="26"/>
    </row>
    <row r="46" ht="15">
      <c r="A46" s="24"/>
      <c r="B46" s="25"/>
      <c r="C46" s="26"/>
      <c r="D46" s="26"/>
      <c r="E46" s="26"/>
      <c r="F46" s="26"/>
      <c r="G46" s="26"/>
    </row>
    <row r="47" ht="15">
      <c r="A47" s="24"/>
      <c r="B47" s="29"/>
      <c r="C47" s="30"/>
      <c r="D47" s="30"/>
      <c r="E47" s="30"/>
      <c r="F47" s="30"/>
      <c r="G47" s="30"/>
    </row>
    <row r="48" ht="15">
      <c r="A48" s="19"/>
      <c r="B48" s="19"/>
      <c r="C48" s="19"/>
      <c r="D48" s="19"/>
      <c r="E48" s="19"/>
      <c r="F48" s="19"/>
      <c r="G48" s="19"/>
    </row>
    <row r="49" ht="15">
      <c r="A49" s="19"/>
      <c r="B49" s="19"/>
      <c r="C49" s="19"/>
      <c r="D49" s="19"/>
      <c r="E49" s="19"/>
      <c r="F49" s="19"/>
      <c r="G49" s="19"/>
    </row>
    <row r="50" ht="15">
      <c r="A50" s="19"/>
      <c r="B50" s="19"/>
      <c r="C50" s="19"/>
      <c r="D50" s="19"/>
      <c r="E50" s="19"/>
      <c r="F50" s="19"/>
      <c r="G50" s="19"/>
    </row>
    <row r="51" ht="15">
      <c r="A51" s="19"/>
      <c r="B51" s="19"/>
      <c r="C51" s="19"/>
      <c r="D51" s="19"/>
      <c r="E51" s="19"/>
      <c r="F51" s="19"/>
      <c r="G51" s="19"/>
    </row>
    <row r="52" ht="15">
      <c r="A52" s="19"/>
      <c r="B52" s="19"/>
      <c r="C52" s="19"/>
      <c r="D52" s="19"/>
      <c r="E52" s="19"/>
      <c r="F52" s="19"/>
      <c r="G52" s="19"/>
    </row>
    <row r="53" ht="15">
      <c r="A53" s="19"/>
      <c r="B53" s="19"/>
      <c r="C53" s="19"/>
      <c r="D53" s="19"/>
      <c r="E53" s="19"/>
      <c r="F53" s="19"/>
      <c r="G53" s="19"/>
    </row>
  </sheetData>
  <mergeCells count="10">
    <mergeCell ref="C1:G1"/>
    <mergeCell ref="C2:G2"/>
    <mergeCell ref="C3:G3"/>
    <mergeCell ref="C4:G4"/>
    <mergeCell ref="A5:G5"/>
    <mergeCell ref="A7:A8"/>
    <mergeCell ref="B7:B8"/>
    <mergeCell ref="C7:G7"/>
    <mergeCell ref="A12:A13"/>
    <mergeCell ref="A39:A46"/>
  </mergeCells>
  <printOptions headings="0" gridLines="0" horizontalCentered="1" verticalCentered="0"/>
  <pageMargins left="0.19685039370078738" right="0.19685039370078738" top="0.98425196850393704" bottom="0.19685039370078738" header="0.51181100000000002" footer="0.51181100000000002"/>
  <pageSetup paperSize="9" scale="100" firstPageNumber="1" fitToWidth="0" fitToHeight="0" pageOrder="downThenOver" orientation="landscape" usePrinterDefaults="1" blackAndWhite="0" draft="0" cellComments="none" useFirstPageNumber="1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view="pageBreakPreview" zoomScale="75" workbookViewId="0">
      <selection activeCell="C10" activeCellId="0" sqref="C10"/>
    </sheetView>
  </sheetViews>
  <sheetFormatPr baseColWidth="8" defaultRowHeight="13.199999999999999" customHeight="1"/>
  <cols>
    <col customWidth="1" min="1" max="1" width="40.109400000000001"/>
    <col customWidth="1" min="2" max="2" width="29.441400000000002"/>
    <col customWidth="1" min="3" max="7" width="15.7773"/>
  </cols>
  <sheetData>
    <row r="1" ht="15" customHeight="1">
      <c r="C1" s="1" t="s">
        <v>43</v>
      </c>
      <c r="D1" s="1"/>
      <c r="E1" s="1"/>
      <c r="F1" s="1"/>
      <c r="G1" s="1"/>
    </row>
    <row r="2" ht="15" customHeight="1">
      <c r="C2" s="1" t="s">
        <v>1</v>
      </c>
      <c r="D2" s="1"/>
      <c r="E2" s="1"/>
      <c r="F2" s="1"/>
      <c r="G2" s="1"/>
    </row>
    <row r="3" ht="15" customHeight="1">
      <c r="C3" s="1" t="s">
        <v>2</v>
      </c>
      <c r="D3" s="1"/>
      <c r="E3" s="1"/>
      <c r="F3" s="1"/>
      <c r="G3" s="1"/>
    </row>
    <row r="4" ht="15" customHeight="1">
      <c r="C4" s="1" t="s">
        <v>3</v>
      </c>
      <c r="D4" s="1"/>
      <c r="E4" s="1"/>
      <c r="F4" s="1"/>
      <c r="G4" s="1"/>
    </row>
    <row r="5" ht="51" customHeight="1">
      <c r="A5" s="2" t="s">
        <v>37</v>
      </c>
      <c r="B5" s="2"/>
      <c r="C5" s="2"/>
      <c r="D5" s="2"/>
      <c r="E5" s="2"/>
      <c r="F5" s="2"/>
      <c r="G5" s="2"/>
    </row>
    <row r="6" ht="31.199999999999999" customHeight="1">
      <c r="A6" s="3"/>
      <c r="B6" s="3"/>
      <c r="C6" s="3"/>
      <c r="D6" s="3"/>
      <c r="E6" s="3"/>
      <c r="F6" s="3"/>
      <c r="G6" s="3"/>
    </row>
    <row r="7" ht="39" customHeight="1">
      <c r="A7" s="4" t="s">
        <v>5</v>
      </c>
      <c r="B7" s="4" t="s">
        <v>6</v>
      </c>
      <c r="C7" s="4" t="s">
        <v>7</v>
      </c>
      <c r="D7" s="4"/>
      <c r="E7" s="4"/>
      <c r="F7" s="4"/>
      <c r="G7" s="4"/>
    </row>
    <row r="8" ht="32.399999999999999" customHeight="1">
      <c r="A8" s="4"/>
      <c r="B8" s="4"/>
      <c r="C8" s="5">
        <v>2024</v>
      </c>
      <c r="D8" s="5">
        <v>2025</v>
      </c>
      <c r="E8" s="5">
        <v>2026</v>
      </c>
      <c r="F8" s="5">
        <v>2027</v>
      </c>
      <c r="G8" s="5" t="s">
        <v>8</v>
      </c>
    </row>
    <row r="9" ht="45" customHeight="1">
      <c r="A9" s="10" t="s">
        <v>44</v>
      </c>
      <c r="B9" s="4"/>
      <c r="C9" s="11">
        <f>C12+C11</f>
        <v>53448.901289999994</v>
      </c>
      <c r="D9" s="11">
        <f>D12+D11</f>
        <v>39729.950000000004</v>
      </c>
      <c r="E9" s="11">
        <f>E12+E11</f>
        <v>36181.26200000001</v>
      </c>
      <c r="F9" s="11">
        <f>F12+F11</f>
        <v>48817.616999999998</v>
      </c>
      <c r="G9" s="11">
        <f>G12+G11</f>
        <v>178177.73028999998</v>
      </c>
    </row>
    <row r="10" ht="15" customHeight="1">
      <c r="A10" s="4" t="s">
        <v>10</v>
      </c>
      <c r="B10" s="4"/>
      <c r="C10" s="5"/>
      <c r="D10" s="5"/>
      <c r="E10" s="5"/>
      <c r="F10" s="5"/>
      <c r="G10" s="5"/>
    </row>
    <row r="11" ht="15" customHeight="1">
      <c r="A11" s="4" t="s">
        <v>11</v>
      </c>
      <c r="B11" s="4"/>
      <c r="C11" s="9">
        <f>C28</f>
        <v>4840.3467300000002</v>
      </c>
      <c r="D11" s="9">
        <f>D28</f>
        <v>0</v>
      </c>
      <c r="E11" s="9">
        <f>E28</f>
        <v>0</v>
      </c>
      <c r="F11" s="9">
        <f>F28</f>
        <v>0</v>
      </c>
      <c r="G11" s="9">
        <f>G28</f>
        <v>4840.3467300000002</v>
      </c>
    </row>
    <row r="12" ht="15" customHeight="1">
      <c r="A12" s="4" t="s">
        <v>12</v>
      </c>
      <c r="B12" s="4"/>
      <c r="C12" s="9">
        <f>C17+C18+C19+C24+C29+C34+C39+C44</f>
        <v>48608.554559999997</v>
      </c>
      <c r="D12" s="9">
        <f>D17+D18+D19+D24+D29+D34+D39+D44</f>
        <v>39729.950000000004</v>
      </c>
      <c r="E12" s="9">
        <f>E17+E18+E19+E24+E29+E34+E39+E44</f>
        <v>36181.26200000001</v>
      </c>
      <c r="F12" s="9">
        <f>F17+F18+F19+F24+F29+F34+F39+F44</f>
        <v>48817.616999999998</v>
      </c>
      <c r="G12" s="9">
        <f>G17+G18+G19+G24+G29+G34+G39+G44</f>
        <v>173337.38355999999</v>
      </c>
    </row>
    <row r="13" ht="15" customHeight="1">
      <c r="A13" s="4" t="s">
        <v>13</v>
      </c>
      <c r="B13" s="4"/>
      <c r="C13" s="5"/>
      <c r="D13" s="5"/>
      <c r="E13" s="5"/>
      <c r="F13" s="5"/>
      <c r="G13" s="5"/>
    </row>
    <row r="14" ht="75">
      <c r="A14" s="31" t="s">
        <v>45</v>
      </c>
      <c r="B14" s="32"/>
      <c r="C14" s="33">
        <f>C17+C18+C19</f>
        <v>42618.023559999994</v>
      </c>
      <c r="D14" s="33">
        <f>D17+D18+D19</f>
        <v>34738.418989999998</v>
      </c>
      <c r="E14" s="33">
        <f>E17+E18+E19</f>
        <v>34340.499000000003</v>
      </c>
      <c r="F14" s="33">
        <f>F17+F18+F19</f>
        <v>45621.163999999997</v>
      </c>
      <c r="G14" s="33">
        <f>G17+G18+G19</f>
        <v>157318.10554999998</v>
      </c>
    </row>
    <row r="15" ht="15">
      <c r="A15" s="4" t="s">
        <v>10</v>
      </c>
      <c r="B15" s="7" t="s">
        <v>15</v>
      </c>
      <c r="C15" s="9"/>
      <c r="D15" s="9"/>
      <c r="E15" s="9"/>
      <c r="F15" s="9"/>
      <c r="G15" s="9"/>
    </row>
    <row r="16" ht="15">
      <c r="A16" s="4" t="s">
        <v>11</v>
      </c>
      <c r="B16" s="7" t="s">
        <v>15</v>
      </c>
      <c r="C16" s="9"/>
      <c r="D16" s="9"/>
      <c r="E16" s="9"/>
      <c r="F16" s="9"/>
      <c r="G16" s="9"/>
    </row>
    <row r="17" ht="15">
      <c r="A17" s="12" t="s">
        <v>12</v>
      </c>
      <c r="B17" s="7" t="s">
        <v>27</v>
      </c>
      <c r="C17" s="9">
        <v>30397.1505</v>
      </c>
      <c r="D17" s="9">
        <v>27543.435990000002</v>
      </c>
      <c r="E17" s="9">
        <v>27543.436000000002</v>
      </c>
      <c r="F17" s="9">
        <v>30582.508999999998</v>
      </c>
      <c r="G17" s="9">
        <f t="shared" ref="G17:G19" si="8">C17+D17+E17+F17</f>
        <v>116066.53148999999</v>
      </c>
    </row>
    <row r="18" ht="15">
      <c r="A18" s="14"/>
      <c r="B18" s="7" t="s">
        <v>28</v>
      </c>
      <c r="C18" s="9">
        <v>9079.7554400000008</v>
      </c>
      <c r="D18" s="9">
        <v>4348.5309999999999</v>
      </c>
      <c r="E18" s="9">
        <v>3820.6109999999999</v>
      </c>
      <c r="F18" s="9">
        <v>11784.584999999999</v>
      </c>
      <c r="G18" s="9">
        <f t="shared" si="8"/>
        <v>29033.48244</v>
      </c>
    </row>
    <row r="19" ht="15">
      <c r="A19" s="14"/>
      <c r="B19" s="7" t="s">
        <v>30</v>
      </c>
      <c r="C19" s="9">
        <v>3141.11762</v>
      </c>
      <c r="D19" s="9">
        <v>2846.4520000000002</v>
      </c>
      <c r="E19" s="9">
        <v>2976.4520000000002</v>
      </c>
      <c r="F19" s="9">
        <v>3254.0700000000002</v>
      </c>
      <c r="G19" s="9">
        <f t="shared" si="8"/>
        <v>12218.091619999999</v>
      </c>
    </row>
    <row r="20" ht="15">
      <c r="A20" s="4" t="s">
        <v>13</v>
      </c>
      <c r="B20" s="7" t="s">
        <v>15</v>
      </c>
      <c r="C20" s="9"/>
      <c r="D20" s="9"/>
      <c r="E20" s="9"/>
      <c r="F20" s="9"/>
      <c r="G20" s="9"/>
    </row>
    <row r="21" ht="75">
      <c r="A21" s="31" t="s">
        <v>46</v>
      </c>
      <c r="B21" s="32" t="s">
        <v>29</v>
      </c>
      <c r="C21" s="33">
        <f>C24</f>
        <v>3965.8760000000002</v>
      </c>
      <c r="D21" s="33">
        <f>D24</f>
        <v>3966.87601</v>
      </c>
      <c r="E21" s="33">
        <f>E24</f>
        <v>0</v>
      </c>
      <c r="F21" s="33">
        <f>F24</f>
        <v>0</v>
      </c>
      <c r="G21" s="33">
        <f>G24</f>
        <v>7932.7520100000002</v>
      </c>
    </row>
    <row r="22" ht="15">
      <c r="A22" s="4" t="s">
        <v>10</v>
      </c>
      <c r="B22" s="7" t="s">
        <v>15</v>
      </c>
      <c r="C22" s="9"/>
      <c r="D22" s="9"/>
      <c r="E22" s="9"/>
      <c r="F22" s="9"/>
      <c r="G22" s="9"/>
    </row>
    <row r="23" ht="15">
      <c r="A23" s="4" t="s">
        <v>11</v>
      </c>
      <c r="B23" s="7" t="s">
        <v>15</v>
      </c>
      <c r="C23" s="9"/>
      <c r="D23" s="9"/>
      <c r="E23" s="9"/>
      <c r="F23" s="9"/>
      <c r="G23" s="9"/>
    </row>
    <row r="24" ht="15">
      <c r="A24" s="34" t="s">
        <v>12</v>
      </c>
      <c r="B24" s="7" t="s">
        <v>29</v>
      </c>
      <c r="C24" s="9">
        <v>3965.8760000000002</v>
      </c>
      <c r="D24" s="9">
        <v>3966.87601</v>
      </c>
      <c r="E24" s="9">
        <v>0</v>
      </c>
      <c r="F24" s="9">
        <v>0</v>
      </c>
      <c r="G24" s="9">
        <f>C24+D24+E24+F24</f>
        <v>7932.7520100000002</v>
      </c>
    </row>
    <row r="25" ht="15">
      <c r="A25" s="4" t="s">
        <v>13</v>
      </c>
      <c r="B25" s="17" t="s">
        <v>15</v>
      </c>
      <c r="C25" s="18"/>
      <c r="D25" s="18"/>
      <c r="E25" s="18"/>
      <c r="F25" s="18"/>
      <c r="G25" s="18"/>
    </row>
    <row r="26" ht="69" customHeight="1">
      <c r="A26" s="35" t="s">
        <v>47</v>
      </c>
      <c r="B26" s="32"/>
      <c r="C26" s="33">
        <f>C29+C28</f>
        <v>4860.3467300000002</v>
      </c>
      <c r="D26" s="33">
        <f>D29+D28</f>
        <v>20</v>
      </c>
      <c r="E26" s="33">
        <f>E29+E28</f>
        <v>20</v>
      </c>
      <c r="F26" s="33">
        <f>F29+F28</f>
        <v>20</v>
      </c>
      <c r="G26" s="33">
        <f>G29+G28</f>
        <v>4920.3467300000002</v>
      </c>
    </row>
    <row r="27" ht="15">
      <c r="A27" s="4" t="s">
        <v>10</v>
      </c>
      <c r="B27" s="7" t="s">
        <v>15</v>
      </c>
      <c r="C27" s="9"/>
      <c r="D27" s="9"/>
      <c r="E27" s="9"/>
      <c r="F27" s="9"/>
      <c r="G27" s="9"/>
    </row>
    <row r="28" ht="15">
      <c r="A28" s="4" t="s">
        <v>11</v>
      </c>
      <c r="B28" s="7" t="s">
        <v>26</v>
      </c>
      <c r="C28" s="9">
        <v>4840.3467300000002</v>
      </c>
      <c r="D28" s="9">
        <v>0</v>
      </c>
      <c r="E28" s="9">
        <v>0</v>
      </c>
      <c r="F28" s="9">
        <v>0</v>
      </c>
      <c r="G28" s="9">
        <f t="shared" ref="G28:G29" si="9">C28+D28+E28+F28</f>
        <v>4840.3467300000002</v>
      </c>
    </row>
    <row r="29" ht="15">
      <c r="A29" s="34" t="s">
        <v>12</v>
      </c>
      <c r="B29" s="7" t="s">
        <v>31</v>
      </c>
      <c r="C29" s="9">
        <v>20</v>
      </c>
      <c r="D29" s="9">
        <v>20</v>
      </c>
      <c r="E29" s="9">
        <v>20</v>
      </c>
      <c r="F29" s="9">
        <v>20</v>
      </c>
      <c r="G29" s="9">
        <f t="shared" si="9"/>
        <v>80</v>
      </c>
    </row>
    <row r="30" ht="15">
      <c r="A30" s="4" t="s">
        <v>13</v>
      </c>
      <c r="B30" s="36" t="s">
        <v>15</v>
      </c>
      <c r="C30" s="37"/>
      <c r="D30" s="37"/>
      <c r="E30" s="37"/>
      <c r="F30" s="37"/>
      <c r="G30" s="37"/>
    </row>
    <row r="31" ht="60">
      <c r="A31" s="35" t="s">
        <v>48</v>
      </c>
      <c r="B31" s="32" t="s">
        <v>32</v>
      </c>
      <c r="C31" s="33">
        <f>C34</f>
        <v>752.49699999999996</v>
      </c>
      <c r="D31" s="33">
        <f>D34</f>
        <v>752.49699999999996</v>
      </c>
      <c r="E31" s="33">
        <f>E34</f>
        <v>752.49699999999996</v>
      </c>
      <c r="F31" s="33">
        <f>F34</f>
        <v>1820.877</v>
      </c>
      <c r="G31" s="33">
        <f>G34</f>
        <v>4078.3679999999999</v>
      </c>
    </row>
    <row r="32" ht="15">
      <c r="A32" s="4" t="s">
        <v>10</v>
      </c>
      <c r="B32" s="37"/>
      <c r="C32" s="37"/>
      <c r="D32" s="37"/>
      <c r="E32" s="37"/>
      <c r="F32" s="37"/>
      <c r="G32" s="37"/>
    </row>
    <row r="33" ht="15">
      <c r="A33" s="4" t="s">
        <v>11</v>
      </c>
      <c r="B33" s="37"/>
      <c r="C33" s="37"/>
      <c r="D33" s="37"/>
      <c r="E33" s="37"/>
      <c r="F33" s="37"/>
      <c r="G33" s="37"/>
    </row>
    <row r="34" ht="15">
      <c r="A34" s="34" t="s">
        <v>12</v>
      </c>
      <c r="B34" s="7" t="s">
        <v>32</v>
      </c>
      <c r="C34" s="9">
        <v>752.49699999999996</v>
      </c>
      <c r="D34" s="9">
        <v>752.49699999999996</v>
      </c>
      <c r="E34" s="9">
        <v>752.49699999999996</v>
      </c>
      <c r="F34" s="9">
        <v>1820.877</v>
      </c>
      <c r="G34" s="9">
        <f>C34+D34+E34+F34</f>
        <v>4078.3679999999999</v>
      </c>
    </row>
    <row r="35" ht="15">
      <c r="A35" s="4" t="s">
        <v>13</v>
      </c>
      <c r="B35" s="37"/>
      <c r="C35" s="37"/>
      <c r="D35" s="37"/>
      <c r="E35" s="37"/>
      <c r="F35" s="37"/>
      <c r="G35" s="37"/>
    </row>
    <row r="36" ht="45">
      <c r="A36" s="35" t="s">
        <v>49</v>
      </c>
      <c r="B36" s="32" t="s">
        <v>33</v>
      </c>
      <c r="C36" s="33">
        <f>C39</f>
        <v>1000</v>
      </c>
      <c r="D36" s="33">
        <f>D39</f>
        <v>0</v>
      </c>
      <c r="E36" s="33">
        <f>E39</f>
        <v>816.10799999999995</v>
      </c>
      <c r="F36" s="33">
        <f>F39</f>
        <v>1103.4179999999999</v>
      </c>
      <c r="G36" s="33">
        <f>G39</f>
        <v>2919.5259999999998</v>
      </c>
    </row>
    <row r="37" ht="15">
      <c r="A37" s="4" t="s">
        <v>10</v>
      </c>
      <c r="B37" s="37"/>
      <c r="C37" s="37"/>
      <c r="D37" s="37"/>
      <c r="E37" s="37"/>
      <c r="F37" s="37"/>
      <c r="G37" s="37"/>
    </row>
    <row r="38" ht="15">
      <c r="A38" s="4" t="s">
        <v>11</v>
      </c>
      <c r="B38" s="37"/>
      <c r="C38" s="37"/>
      <c r="D38" s="37"/>
      <c r="E38" s="37"/>
      <c r="F38" s="37"/>
      <c r="G38" s="37"/>
    </row>
    <row r="39" ht="15">
      <c r="A39" s="34" t="s">
        <v>12</v>
      </c>
      <c r="B39" s="7" t="s">
        <v>33</v>
      </c>
      <c r="C39" s="9">
        <v>1000</v>
      </c>
      <c r="D39" s="9">
        <v>0</v>
      </c>
      <c r="E39" s="9">
        <v>816.10799999999995</v>
      </c>
      <c r="F39" s="9">
        <v>1103.4179999999999</v>
      </c>
      <c r="G39" s="9">
        <f>C39+D39+E39+F39</f>
        <v>2919.5259999999998</v>
      </c>
    </row>
    <row r="40" ht="15">
      <c r="A40" s="4" t="s">
        <v>13</v>
      </c>
      <c r="B40" s="37"/>
      <c r="C40" s="37"/>
      <c r="D40" s="37"/>
      <c r="E40" s="37"/>
      <c r="F40" s="37"/>
      <c r="G40" s="37"/>
    </row>
    <row r="41" ht="65.400000000000006" customHeight="1">
      <c r="A41" s="35" t="s">
        <v>50</v>
      </c>
      <c r="B41" s="32" t="s">
        <v>34</v>
      </c>
      <c r="C41" s="33">
        <f>C44</f>
        <v>252.15799999999999</v>
      </c>
      <c r="D41" s="33">
        <f>D44</f>
        <v>252.15799999999999</v>
      </c>
      <c r="E41" s="33">
        <f>E44</f>
        <v>252.15799999999999</v>
      </c>
      <c r="F41" s="33">
        <f>F44</f>
        <v>252.15799999999999</v>
      </c>
      <c r="G41" s="33">
        <f>G44</f>
        <v>1008.6319999999999</v>
      </c>
    </row>
    <row r="42" ht="15">
      <c r="A42" s="4" t="s">
        <v>10</v>
      </c>
      <c r="B42" s="37"/>
      <c r="C42" s="37"/>
      <c r="D42" s="37"/>
      <c r="E42" s="37"/>
      <c r="F42" s="37"/>
      <c r="G42" s="37"/>
    </row>
    <row r="43" ht="15">
      <c r="A43" s="4" t="s">
        <v>11</v>
      </c>
      <c r="B43" s="37"/>
      <c r="C43" s="37"/>
      <c r="D43" s="37"/>
      <c r="E43" s="37"/>
      <c r="F43" s="37"/>
      <c r="G43" s="37"/>
    </row>
    <row r="44" ht="15">
      <c r="A44" s="34" t="s">
        <v>12</v>
      </c>
      <c r="B44" s="7" t="s">
        <v>34</v>
      </c>
      <c r="C44" s="9">
        <v>252.15799999999999</v>
      </c>
      <c r="D44" s="9">
        <v>252.15799999999999</v>
      </c>
      <c r="E44" s="9">
        <v>252.15799999999999</v>
      </c>
      <c r="F44" s="9">
        <v>252.15799999999999</v>
      </c>
      <c r="G44" s="9">
        <f>C44+D44+E44+F44</f>
        <v>1008.6319999999999</v>
      </c>
    </row>
    <row r="45" ht="15">
      <c r="A45" s="4" t="s">
        <v>13</v>
      </c>
      <c r="B45" s="38"/>
      <c r="C45" s="38"/>
      <c r="D45" s="38"/>
      <c r="E45" s="38"/>
      <c r="F45" s="38"/>
      <c r="G45" s="38"/>
    </row>
  </sheetData>
  <mergeCells count="9">
    <mergeCell ref="C1:G1"/>
    <mergeCell ref="C2:G2"/>
    <mergeCell ref="C3:G3"/>
    <mergeCell ref="C4:G4"/>
    <mergeCell ref="A5:G5"/>
    <mergeCell ref="A7:A8"/>
    <mergeCell ref="B7:B8"/>
    <mergeCell ref="C7:G7"/>
    <mergeCell ref="A17:A19"/>
  </mergeCells>
  <printOptions headings="0" gridLines="0" horizontalCentered="1" verticalCentered="0"/>
  <pageMargins left="0.19685039370078738" right="0.19685039370078738" top="0.98425196850393704" bottom="0.19685039370078738" header="0.51181100000000002" footer="0.51181100000000002"/>
  <pageSetup paperSize="9" scale="100" firstPageNumber="1" fitToWidth="1" fitToHeight="0" pageOrder="downThenOver" orientation="landscape" usePrinterDefaults="1" blackAndWhite="0" draft="0" cellComments="none" useFirstPageNumber="1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ONLYOFFICE/8.0.1.31</Application>
  <Company>MoBIL GROUP</Company>
  <DocSecurity>0</DocSecurity>
  <HyperlinksChanged>false</HyperlinksChanged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revision>8</cp:revision>
  <dcterms:created xsi:type="dcterms:W3CDTF">2023-10-20T10:21:00Z</dcterms:created>
  <dcterms:modified xsi:type="dcterms:W3CDTF">2024-08-08T08:21:23Z</dcterms:modified>
  <cp:version>730895</cp:version>
</cp:coreProperties>
</file>